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D:\inf_sri\FISCALIDAD INTERNACIONAL\PRECIOS DE TRANSFERENCIA\"/>
    </mc:Choice>
  </mc:AlternateContent>
  <xr:revisionPtr revIDLastSave="0" documentId="8_{C84A94B7-04D9-4AF6-9270-8EA81DACA0FA}" xr6:coauthVersionLast="47" xr6:coauthVersionMax="47" xr10:uidLastSave="{00000000-0000-0000-0000-000000000000}"/>
  <bookViews>
    <workbookView xWindow="-108" yWindow="-108" windowWidth="23256" windowHeight="12576" xr2:uid="{00000000-000D-0000-FFFF-FFFF00000000}"/>
  </bookViews>
  <sheets>
    <sheet name="Índice" sheetId="4" r:id="rId1"/>
    <sheet name="F. Rusa" sheetId="28" r:id="rId2"/>
    <sheet name="USA" sheetId="5" r:id="rId3"/>
    <sheet name="Bélgica (incluido Luxemburgo)" sheetId="8" r:id="rId4"/>
    <sheet name="Bulgaria" sheetId="13" r:id="rId5"/>
    <sheet name="Dinamarca" sheetId="12" r:id="rId6"/>
    <sheet name="Alemania" sheetId="11" r:id="rId7"/>
    <sheet name="Irlanda" sheetId="27" r:id="rId8"/>
    <sheet name="España" sheetId="10" r:id="rId9"/>
    <sheet name="Francia" sheetId="9" r:id="rId10"/>
    <sheet name="Croacia" sheetId="15" r:id="rId11"/>
    <sheet name="Italia" sheetId="17" r:id="rId12"/>
    <sheet name="Chipre" sheetId="16" r:id="rId13"/>
    <sheet name="Lituania" sheetId="14" r:id="rId14"/>
    <sheet name="Malta" sheetId="19" r:id="rId15"/>
    <sheet name="Países Bajos" sheetId="18" r:id="rId16"/>
    <sheet name="Polonia" sheetId="23" r:id="rId17"/>
    <sheet name="Portugal" sheetId="22" r:id="rId18"/>
    <sheet name="Rumania" sheetId="21" r:id="rId19"/>
    <sheet name="Eslovenia" sheetId="20" r:id="rId20"/>
    <sheet name="Finlandia" sheetId="24" r:id="rId21"/>
    <sheet name="Suecia" sheetId="25" r:id="rId22"/>
    <sheet name="Grecia" sheetId="26" r:id="rId23"/>
    <sheet name="Estonia" sheetId="30" r:id="rId24"/>
    <sheet name="Datos Originales FR" sheetId="29" r:id="rId25"/>
    <sheet name="Datos Originales USA" sheetId="6" r:id="rId26"/>
    <sheet name="Data Original UE" sheetId="7" r:id="rId27"/>
    <sheet name="Tipo de Cambio" sheetId="1" r:id="rId28"/>
  </sheets>
  <definedNames>
    <definedName name="_xlnm._FilterDatabase" localSheetId="24" hidden="1">'Datos Originales FR'!$A$4:$I$229</definedName>
  </definedNames>
  <calcPr calcId="191029"/>
  <pivotCaches>
    <pivotCache cacheId="3" r:id="rId29"/>
    <pivotCache cacheId="4" r:id="rId3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30" l="1"/>
  <c r="F9" i="30"/>
  <c r="F8" i="30"/>
  <c r="D22" i="30"/>
  <c r="H16" i="30" s="1"/>
  <c r="F16" i="30"/>
  <c r="D16" i="30"/>
  <c r="H15" i="30"/>
  <c r="F15" i="30"/>
  <c r="D15" i="30"/>
  <c r="F14" i="30"/>
  <c r="D14" i="30"/>
  <c r="H13" i="30"/>
  <c r="F13" i="30"/>
  <c r="D13" i="30"/>
  <c r="H12" i="30"/>
  <c r="F12" i="30"/>
  <c r="D12" i="30"/>
  <c r="F11" i="30"/>
  <c r="D11" i="30"/>
  <c r="D10" i="30"/>
  <c r="H10" i="30" s="1"/>
  <c r="D9" i="30"/>
  <c r="D8" i="30"/>
  <c r="F7" i="30"/>
  <c r="D7" i="30"/>
  <c r="H6" i="30"/>
  <c r="F6" i="30"/>
  <c r="D6" i="30"/>
  <c r="H5" i="30"/>
  <c r="F5" i="30"/>
  <c r="H11" i="30" l="1"/>
  <c r="H14" i="30"/>
  <c r="H9" i="30"/>
  <c r="H8" i="30"/>
  <c r="G7" i="30"/>
  <c r="H7" i="30" s="1"/>
  <c r="E371" i="1"/>
  <c r="D371" i="1"/>
  <c r="C371" i="1"/>
  <c r="B371" i="1"/>
  <c r="F5" i="25" l="1"/>
  <c r="F6" i="25"/>
  <c r="F7" i="25"/>
  <c r="F8" i="25"/>
  <c r="F9" i="25"/>
  <c r="F10" i="25"/>
  <c r="F11" i="25"/>
  <c r="F12" i="25"/>
  <c r="F13" i="25"/>
  <c r="F14" i="25"/>
  <c r="F15" i="25"/>
  <c r="F16" i="25"/>
  <c r="F5" i="21"/>
  <c r="F6" i="21"/>
  <c r="F7" i="21"/>
  <c r="F8" i="21"/>
  <c r="F9" i="21"/>
  <c r="F10" i="21"/>
  <c r="F11" i="21"/>
  <c r="F12" i="21"/>
  <c r="F13" i="21"/>
  <c r="F14" i="21"/>
  <c r="F15" i="21"/>
  <c r="F16" i="21"/>
  <c r="D5" i="15"/>
  <c r="F5" i="15"/>
  <c r="D6" i="15"/>
  <c r="F6" i="15"/>
  <c r="G6" i="15"/>
  <c r="D7" i="15"/>
  <c r="F7" i="15"/>
  <c r="G7" i="15"/>
  <c r="D8" i="15"/>
  <c r="F8" i="15"/>
  <c r="G8" i="15"/>
  <c r="D9" i="15"/>
  <c r="F9" i="15"/>
  <c r="D10" i="15"/>
  <c r="F10" i="15"/>
  <c r="G10" i="15" s="1"/>
  <c r="D11" i="15"/>
  <c r="F11" i="15"/>
  <c r="D12" i="15"/>
  <c r="F12" i="15"/>
  <c r="G12" i="15"/>
  <c r="D13" i="15"/>
  <c r="F13" i="15"/>
  <c r="G13" i="15"/>
  <c r="D14" i="15"/>
  <c r="G14" i="15" s="1"/>
  <c r="F14" i="15"/>
  <c r="D15" i="15"/>
  <c r="F15" i="15"/>
  <c r="G15" i="15" s="1"/>
  <c r="D16" i="15"/>
  <c r="F16" i="15"/>
  <c r="G16" i="15"/>
  <c r="D5" i="9"/>
  <c r="F5" i="9"/>
  <c r="D6" i="9"/>
  <c r="F6" i="9"/>
  <c r="G6" i="9"/>
  <c r="D7" i="9"/>
  <c r="F7" i="9"/>
  <c r="G7" i="9"/>
  <c r="D8" i="9"/>
  <c r="G8" i="9" s="1"/>
  <c r="F8" i="9"/>
  <c r="D9" i="9"/>
  <c r="F9" i="9"/>
  <c r="D10" i="9"/>
  <c r="F10" i="9"/>
  <c r="D11" i="9"/>
  <c r="F11" i="9"/>
  <c r="D12" i="9"/>
  <c r="F12" i="9"/>
  <c r="G12" i="9" s="1"/>
  <c r="D13" i="9"/>
  <c r="F13" i="9"/>
  <c r="D14" i="9"/>
  <c r="F14" i="9"/>
  <c r="D15" i="9"/>
  <c r="F15" i="9"/>
  <c r="D16" i="9"/>
  <c r="F16" i="9"/>
  <c r="D9" i="27"/>
  <c r="F9" i="27"/>
  <c r="G5" i="15" l="1"/>
  <c r="G10" i="9"/>
  <c r="G11" i="9"/>
  <c r="G11" i="15"/>
  <c r="G9" i="15"/>
  <c r="G16" i="9"/>
  <c r="G13" i="9"/>
  <c r="G15" i="9"/>
  <c r="G9" i="9"/>
  <c r="G14" i="9"/>
  <c r="G5" i="9"/>
  <c r="G9" i="27"/>
  <c r="F5" i="12" l="1"/>
  <c r="F6" i="12"/>
  <c r="F7" i="12"/>
  <c r="F8" i="12"/>
  <c r="F9" i="12"/>
  <c r="F10" i="12"/>
  <c r="F11" i="12"/>
  <c r="F12" i="12"/>
  <c r="F13" i="12"/>
  <c r="F14" i="12"/>
  <c r="F15" i="12"/>
  <c r="F16" i="12"/>
  <c r="D5" i="8" l="1"/>
  <c r="F5" i="8"/>
  <c r="D6" i="8"/>
  <c r="F6" i="8"/>
  <c r="D7" i="8"/>
  <c r="F7" i="8"/>
  <c r="D8" i="8"/>
  <c r="F8" i="8"/>
  <c r="D9" i="8"/>
  <c r="F9" i="8"/>
  <c r="D10" i="8"/>
  <c r="F10" i="8"/>
  <c r="D11" i="8"/>
  <c r="F11" i="8"/>
  <c r="D12" i="8"/>
  <c r="F12" i="8"/>
  <c r="D13" i="8"/>
  <c r="F13" i="8"/>
  <c r="D14" i="8"/>
  <c r="F14" i="8"/>
  <c r="D15" i="8"/>
  <c r="F15" i="8"/>
  <c r="D16" i="8"/>
  <c r="F16" i="8"/>
  <c r="G13" i="8" l="1"/>
  <c r="G9" i="8"/>
  <c r="G5" i="8"/>
  <c r="G10" i="8"/>
  <c r="G16" i="8"/>
  <c r="G8" i="8"/>
  <c r="G12" i="8"/>
  <c r="G15" i="8"/>
  <c r="G7" i="8"/>
  <c r="G14" i="8"/>
  <c r="G6" i="8"/>
  <c r="G11" i="8"/>
  <c r="E22" i="28" l="1"/>
  <c r="E16" i="28"/>
  <c r="E15" i="28"/>
  <c r="F15" i="28" s="1"/>
  <c r="E14" i="28"/>
  <c r="F14" i="28" s="1"/>
  <c r="E13" i="28"/>
  <c r="E12" i="28"/>
  <c r="E11" i="28"/>
  <c r="E10" i="28"/>
  <c r="F10" i="28" s="1"/>
  <c r="E9" i="28"/>
  <c r="F9" i="28" s="1"/>
  <c r="E8" i="28"/>
  <c r="F8" i="28" s="1"/>
  <c r="E7" i="28"/>
  <c r="F7" i="28" s="1"/>
  <c r="E6" i="28"/>
  <c r="F6" i="28" s="1"/>
  <c r="E5" i="28"/>
  <c r="F5" i="28" s="1"/>
  <c r="F12" i="28" l="1"/>
  <c r="F13" i="28"/>
  <c r="F11" i="28"/>
  <c r="F16" i="28"/>
  <c r="D16" i="21"/>
  <c r="D22" i="27"/>
  <c r="H9" i="27" s="1"/>
  <c r="F16" i="27"/>
  <c r="D16" i="27"/>
  <c r="G16" i="27" s="1"/>
  <c r="F15" i="27"/>
  <c r="D15" i="27"/>
  <c r="F14" i="27"/>
  <c r="D14" i="27"/>
  <c r="F13" i="27"/>
  <c r="D13" i="27"/>
  <c r="F12" i="27"/>
  <c r="D12" i="27"/>
  <c r="F11" i="27"/>
  <c r="D11" i="27"/>
  <c r="F10" i="27"/>
  <c r="D10" i="27"/>
  <c r="F8" i="27"/>
  <c r="D8" i="27"/>
  <c r="F7" i="27"/>
  <c r="D7" i="27"/>
  <c r="F6" i="27"/>
  <c r="D6" i="27"/>
  <c r="G6" i="27" s="1"/>
  <c r="F5" i="27"/>
  <c r="D5" i="27"/>
  <c r="G5" i="27" s="1"/>
  <c r="D22" i="26"/>
  <c r="F16" i="26"/>
  <c r="D16" i="26"/>
  <c r="F15" i="26"/>
  <c r="D15" i="26"/>
  <c r="F14" i="26"/>
  <c r="D14" i="26"/>
  <c r="F13" i="26"/>
  <c r="D13" i="26"/>
  <c r="F12" i="26"/>
  <c r="D12" i="26"/>
  <c r="F11" i="26"/>
  <c r="D11" i="26"/>
  <c r="F10" i="26"/>
  <c r="D10" i="26"/>
  <c r="F9" i="26"/>
  <c r="D9" i="26"/>
  <c r="F8" i="26"/>
  <c r="D8" i="26"/>
  <c r="F7" i="26"/>
  <c r="D7" i="26"/>
  <c r="F6" i="26"/>
  <c r="D6" i="26"/>
  <c r="F5" i="26"/>
  <c r="D5" i="26"/>
  <c r="D22" i="25"/>
  <c r="D16" i="25"/>
  <c r="G16" i="25" s="1"/>
  <c r="H16" i="25" s="1"/>
  <c r="D15" i="25"/>
  <c r="G15" i="25" s="1"/>
  <c r="H15" i="25" s="1"/>
  <c r="D14" i="25"/>
  <c r="G14" i="25" s="1"/>
  <c r="D13" i="25"/>
  <c r="G13" i="25" s="1"/>
  <c r="D12" i="25"/>
  <c r="G12" i="25" s="1"/>
  <c r="H12" i="25" s="1"/>
  <c r="D11" i="25"/>
  <c r="G11" i="25" s="1"/>
  <c r="H11" i="25" s="1"/>
  <c r="D10" i="25"/>
  <c r="G10" i="25" s="1"/>
  <c r="D9" i="25"/>
  <c r="G9" i="25" s="1"/>
  <c r="H9" i="25" s="1"/>
  <c r="D8" i="25"/>
  <c r="G8" i="25" s="1"/>
  <c r="H8" i="25" s="1"/>
  <c r="D7" i="25"/>
  <c r="G7" i="25" s="1"/>
  <c r="H7" i="25" s="1"/>
  <c r="D6" i="25"/>
  <c r="G6" i="25" s="1"/>
  <c r="H6" i="25" s="1"/>
  <c r="D5" i="25"/>
  <c r="G5" i="25" s="1"/>
  <c r="H5" i="25" s="1"/>
  <c r="D22" i="24"/>
  <c r="F16" i="24"/>
  <c r="D16" i="24"/>
  <c r="F15" i="24"/>
  <c r="D15" i="24"/>
  <c r="F14" i="24"/>
  <c r="D14" i="24"/>
  <c r="F13" i="24"/>
  <c r="D13" i="24"/>
  <c r="F12" i="24"/>
  <c r="D12" i="24"/>
  <c r="F11" i="24"/>
  <c r="D11" i="24"/>
  <c r="F10" i="24"/>
  <c r="D10" i="24"/>
  <c r="F9" i="24"/>
  <c r="D9" i="24"/>
  <c r="F8" i="24"/>
  <c r="D8" i="24"/>
  <c r="F7" i="24"/>
  <c r="D7" i="24"/>
  <c r="F6" i="24"/>
  <c r="D6" i="24"/>
  <c r="F5" i="24"/>
  <c r="D5" i="24"/>
  <c r="D22" i="20"/>
  <c r="F16" i="20"/>
  <c r="D16" i="20"/>
  <c r="F15" i="20"/>
  <c r="D15" i="20"/>
  <c r="F14" i="20"/>
  <c r="D14" i="20"/>
  <c r="F13" i="20"/>
  <c r="D13" i="20"/>
  <c r="F12" i="20"/>
  <c r="D12" i="20"/>
  <c r="F11" i="20"/>
  <c r="D11" i="20"/>
  <c r="F10" i="20"/>
  <c r="D10" i="20"/>
  <c r="F9" i="20"/>
  <c r="D9" i="20"/>
  <c r="F8" i="20"/>
  <c r="D8" i="20"/>
  <c r="F7" i="20"/>
  <c r="D7" i="20"/>
  <c r="F6" i="20"/>
  <c r="D6" i="20"/>
  <c r="F5" i="20"/>
  <c r="D5" i="20"/>
  <c r="D22" i="21"/>
  <c r="D15" i="21"/>
  <c r="D14" i="21"/>
  <c r="D13" i="21"/>
  <c r="D12" i="21"/>
  <c r="D11" i="21"/>
  <c r="D10" i="21"/>
  <c r="G10" i="21" s="1"/>
  <c r="H10" i="21" s="1"/>
  <c r="D9" i="21"/>
  <c r="G9" i="21" s="1"/>
  <c r="H9" i="21" s="1"/>
  <c r="D8" i="21"/>
  <c r="G8" i="21" s="1"/>
  <c r="H8" i="21" s="1"/>
  <c r="D7" i="21"/>
  <c r="G7" i="21" s="1"/>
  <c r="H7" i="21" s="1"/>
  <c r="D6" i="21"/>
  <c r="D22" i="22"/>
  <c r="F16" i="22"/>
  <c r="D16" i="22"/>
  <c r="F15" i="22"/>
  <c r="D15" i="22"/>
  <c r="F14" i="22"/>
  <c r="D14" i="22"/>
  <c r="F13" i="22"/>
  <c r="D13" i="22"/>
  <c r="F12" i="22"/>
  <c r="D12" i="22"/>
  <c r="F11" i="22"/>
  <c r="D11" i="22"/>
  <c r="F10" i="22"/>
  <c r="D10" i="22"/>
  <c r="F9" i="22"/>
  <c r="D9" i="22"/>
  <c r="F8" i="22"/>
  <c r="D8" i="22"/>
  <c r="F7" i="22"/>
  <c r="D7" i="22"/>
  <c r="F6" i="22"/>
  <c r="D6" i="22"/>
  <c r="F5" i="22"/>
  <c r="D5" i="22"/>
  <c r="D22" i="23"/>
  <c r="F16" i="23"/>
  <c r="D16" i="23"/>
  <c r="F15" i="23"/>
  <c r="D15" i="23"/>
  <c r="F14" i="23"/>
  <c r="D14" i="23"/>
  <c r="F13" i="23"/>
  <c r="D13" i="23"/>
  <c r="F12" i="23"/>
  <c r="D12" i="23"/>
  <c r="F11" i="23"/>
  <c r="D11" i="23"/>
  <c r="F10" i="23"/>
  <c r="D10" i="23"/>
  <c r="F9" i="23"/>
  <c r="D9" i="23"/>
  <c r="F8" i="23"/>
  <c r="D8" i="23"/>
  <c r="F7" i="23"/>
  <c r="D7" i="23"/>
  <c r="F6" i="23"/>
  <c r="D6" i="23"/>
  <c r="F5" i="23"/>
  <c r="D5" i="23"/>
  <c r="D22" i="18"/>
  <c r="F16" i="18"/>
  <c r="D16" i="18"/>
  <c r="F15" i="18"/>
  <c r="D15" i="18"/>
  <c r="F14" i="18"/>
  <c r="D14" i="18"/>
  <c r="F13" i="18"/>
  <c r="D13" i="18"/>
  <c r="F12" i="18"/>
  <c r="D12" i="18"/>
  <c r="F11" i="18"/>
  <c r="D11" i="18"/>
  <c r="F10" i="18"/>
  <c r="D10" i="18"/>
  <c r="F9" i="18"/>
  <c r="D9" i="18"/>
  <c r="F8" i="18"/>
  <c r="D8" i="18"/>
  <c r="F7" i="18"/>
  <c r="D7" i="18"/>
  <c r="F6" i="18"/>
  <c r="D6" i="18"/>
  <c r="F5" i="18"/>
  <c r="D5" i="18"/>
  <c r="D22" i="19"/>
  <c r="F16" i="19"/>
  <c r="D16" i="19"/>
  <c r="F15" i="19"/>
  <c r="D15" i="19"/>
  <c r="F14" i="19"/>
  <c r="D14" i="19"/>
  <c r="F13" i="19"/>
  <c r="D13" i="19"/>
  <c r="F12" i="19"/>
  <c r="D12" i="19"/>
  <c r="F11" i="19"/>
  <c r="D11" i="19"/>
  <c r="F10" i="19"/>
  <c r="D10" i="19"/>
  <c r="F9" i="19"/>
  <c r="D9" i="19"/>
  <c r="F8" i="19"/>
  <c r="D8" i="19"/>
  <c r="F7" i="19"/>
  <c r="D7" i="19"/>
  <c r="F6" i="19"/>
  <c r="D6" i="19"/>
  <c r="F5" i="19"/>
  <c r="D5" i="19"/>
  <c r="D22" i="14"/>
  <c r="F16" i="14"/>
  <c r="D16" i="14"/>
  <c r="F15" i="14"/>
  <c r="D15" i="14"/>
  <c r="F14" i="14"/>
  <c r="D14" i="14"/>
  <c r="F13" i="14"/>
  <c r="D13" i="14"/>
  <c r="F12" i="14"/>
  <c r="D12" i="14"/>
  <c r="F11" i="14"/>
  <c r="D11" i="14"/>
  <c r="F10" i="14"/>
  <c r="D10" i="14"/>
  <c r="F9" i="14"/>
  <c r="D9" i="14"/>
  <c r="F8" i="14"/>
  <c r="D8" i="14"/>
  <c r="F7" i="14"/>
  <c r="D7" i="14"/>
  <c r="F6" i="14"/>
  <c r="D6" i="14"/>
  <c r="F5" i="14"/>
  <c r="D5" i="14"/>
  <c r="D22" i="16"/>
  <c r="F16" i="16"/>
  <c r="D16" i="16"/>
  <c r="F15" i="16"/>
  <c r="D15" i="16"/>
  <c r="F14" i="16"/>
  <c r="D14" i="16"/>
  <c r="F13" i="16"/>
  <c r="D13" i="16"/>
  <c r="F12" i="16"/>
  <c r="D12" i="16"/>
  <c r="F11" i="16"/>
  <c r="D11" i="16"/>
  <c r="F10" i="16"/>
  <c r="D10" i="16"/>
  <c r="F9" i="16"/>
  <c r="D9" i="16"/>
  <c r="F8" i="16"/>
  <c r="D8" i="16"/>
  <c r="G8" i="16" s="1"/>
  <c r="F7" i="16"/>
  <c r="D7" i="16"/>
  <c r="F6" i="16"/>
  <c r="D6" i="16"/>
  <c r="F5" i="16"/>
  <c r="D5" i="16"/>
  <c r="D22" i="17"/>
  <c r="F16" i="17"/>
  <c r="D16" i="17"/>
  <c r="F15" i="17"/>
  <c r="D15" i="17"/>
  <c r="F14" i="17"/>
  <c r="D14" i="17"/>
  <c r="F13" i="17"/>
  <c r="D13" i="17"/>
  <c r="F12" i="17"/>
  <c r="D12" i="17"/>
  <c r="F11" i="17"/>
  <c r="D11" i="17"/>
  <c r="F10" i="17"/>
  <c r="D10" i="17"/>
  <c r="F9" i="17"/>
  <c r="D9" i="17"/>
  <c r="F8" i="17"/>
  <c r="D8" i="17"/>
  <c r="F7" i="17"/>
  <c r="D7" i="17"/>
  <c r="F6" i="17"/>
  <c r="D6" i="17"/>
  <c r="F5" i="17"/>
  <c r="D5" i="17"/>
  <c r="D22" i="15"/>
  <c r="D22" i="9"/>
  <c r="D22" i="10"/>
  <c r="F16" i="10"/>
  <c r="D16" i="10"/>
  <c r="F15" i="10"/>
  <c r="D15" i="10"/>
  <c r="F14" i="10"/>
  <c r="D14" i="10"/>
  <c r="F13" i="10"/>
  <c r="D13" i="10"/>
  <c r="F12" i="10"/>
  <c r="D12" i="10"/>
  <c r="F11" i="10"/>
  <c r="D11" i="10"/>
  <c r="F10" i="10"/>
  <c r="D10" i="10"/>
  <c r="F9" i="10"/>
  <c r="D9" i="10"/>
  <c r="F8" i="10"/>
  <c r="D8" i="10"/>
  <c r="F7" i="10"/>
  <c r="D7" i="10"/>
  <c r="F6" i="10"/>
  <c r="D6" i="10"/>
  <c r="F5" i="10"/>
  <c r="D5" i="10"/>
  <c r="D22" i="11"/>
  <c r="F16" i="11"/>
  <c r="D16" i="11"/>
  <c r="F15" i="11"/>
  <c r="D15" i="11"/>
  <c r="F14" i="11"/>
  <c r="D14" i="11"/>
  <c r="F13" i="11"/>
  <c r="D13" i="11"/>
  <c r="F12" i="11"/>
  <c r="D12" i="11"/>
  <c r="F11" i="11"/>
  <c r="D11" i="11"/>
  <c r="F10" i="11"/>
  <c r="D10" i="11"/>
  <c r="F9" i="11"/>
  <c r="D9" i="11"/>
  <c r="F8" i="11"/>
  <c r="D8" i="11"/>
  <c r="F7" i="11"/>
  <c r="D7" i="11"/>
  <c r="F6" i="11"/>
  <c r="D6" i="11"/>
  <c r="F5" i="11"/>
  <c r="D5" i="11"/>
  <c r="D22" i="12"/>
  <c r="D16" i="12"/>
  <c r="G16" i="12" s="1"/>
  <c r="D15" i="12"/>
  <c r="G15" i="12" s="1"/>
  <c r="D14" i="12"/>
  <c r="G14" i="12" s="1"/>
  <c r="D13" i="12"/>
  <c r="G13" i="12" s="1"/>
  <c r="D12" i="12"/>
  <c r="G12" i="12" s="1"/>
  <c r="H12" i="12" s="1"/>
  <c r="D11" i="12"/>
  <c r="G11" i="12" s="1"/>
  <c r="D10" i="12"/>
  <c r="G10" i="12" s="1"/>
  <c r="D9" i="12"/>
  <c r="G9" i="12" s="1"/>
  <c r="H9" i="12" s="1"/>
  <c r="D8" i="12"/>
  <c r="G8" i="12" s="1"/>
  <c r="D7" i="12"/>
  <c r="G7" i="12" s="1"/>
  <c r="D6" i="12"/>
  <c r="G6" i="12" s="1"/>
  <c r="D5" i="12"/>
  <c r="G5" i="12" s="1"/>
  <c r="D5" i="13"/>
  <c r="F5" i="13"/>
  <c r="D6" i="13"/>
  <c r="F6" i="13"/>
  <c r="D7" i="13"/>
  <c r="F7" i="13"/>
  <c r="D8" i="13"/>
  <c r="F8" i="13"/>
  <c r="D9" i="13"/>
  <c r="F9" i="13"/>
  <c r="D10" i="13"/>
  <c r="F10" i="13"/>
  <c r="D11" i="13"/>
  <c r="F11" i="13"/>
  <c r="D12" i="13"/>
  <c r="F12" i="13"/>
  <c r="D13" i="13"/>
  <c r="F13" i="13"/>
  <c r="D14" i="13"/>
  <c r="F14" i="13"/>
  <c r="D15" i="13"/>
  <c r="F15" i="13"/>
  <c r="D16" i="13"/>
  <c r="F16" i="13"/>
  <c r="D22" i="13"/>
  <c r="D22" i="8"/>
  <c r="C5" i="5"/>
  <c r="D22" i="5"/>
  <c r="C16" i="5"/>
  <c r="C15" i="5"/>
  <c r="C14" i="5"/>
  <c r="C13" i="5"/>
  <c r="C12" i="5"/>
  <c r="C11" i="5"/>
  <c r="C10" i="5"/>
  <c r="C9" i="5"/>
  <c r="C8" i="5"/>
  <c r="C7" i="5"/>
  <c r="C6" i="5"/>
  <c r="H5" i="12" l="1"/>
  <c r="H6" i="15"/>
  <c r="H7" i="15"/>
  <c r="H14" i="15"/>
  <c r="H10" i="15"/>
  <c r="H13" i="15"/>
  <c r="H15" i="15"/>
  <c r="H12" i="15"/>
  <c r="H16" i="15"/>
  <c r="H8" i="15"/>
  <c r="H9" i="15"/>
  <c r="H5" i="15"/>
  <c r="H11" i="15"/>
  <c r="G7" i="27"/>
  <c r="D6" i="5"/>
  <c r="H6" i="12"/>
  <c r="H14" i="12"/>
  <c r="H7" i="12"/>
  <c r="H15" i="12"/>
  <c r="H15" i="21"/>
  <c r="H13" i="21"/>
  <c r="H12" i="21"/>
  <c r="H6" i="21"/>
  <c r="H11" i="21"/>
  <c r="H16" i="21"/>
  <c r="H14" i="21"/>
  <c r="H5" i="21"/>
  <c r="H10" i="25"/>
  <c r="H8" i="9"/>
  <c r="H6" i="9"/>
  <c r="H12" i="9"/>
  <c r="H7" i="9"/>
  <c r="H9" i="9"/>
  <c r="H14" i="9"/>
  <c r="H16" i="9"/>
  <c r="H11" i="9"/>
  <c r="H15" i="9"/>
  <c r="H13" i="9"/>
  <c r="H10" i="9"/>
  <c r="H5" i="9"/>
  <c r="H13" i="12"/>
  <c r="D8" i="5"/>
  <c r="H8" i="12"/>
  <c r="H16" i="12"/>
  <c r="G5" i="14"/>
  <c r="H5" i="14" s="1"/>
  <c r="H10" i="12"/>
  <c r="H13" i="25"/>
  <c r="D10" i="5"/>
  <c r="H7" i="8"/>
  <c r="H11" i="8"/>
  <c r="H16" i="8"/>
  <c r="H6" i="8"/>
  <c r="H5" i="8"/>
  <c r="H15" i="8"/>
  <c r="H13" i="8"/>
  <c r="H14" i="8"/>
  <c r="H9" i="8"/>
  <c r="H12" i="8"/>
  <c r="H8" i="8"/>
  <c r="H10" i="8"/>
  <c r="H11" i="12"/>
  <c r="G6" i="24"/>
  <c r="H6" i="24" s="1"/>
  <c r="H14" i="25"/>
  <c r="G14" i="24"/>
  <c r="H14" i="24" s="1"/>
  <c r="G6" i="22"/>
  <c r="H6" i="22" s="1"/>
  <c r="G10" i="22"/>
  <c r="H10" i="22" s="1"/>
  <c r="G7" i="18"/>
  <c r="H7" i="18" s="1"/>
  <c r="G11" i="18"/>
  <c r="H11" i="18" s="1"/>
  <c r="G6" i="18"/>
  <c r="H6" i="18" s="1"/>
  <c r="G10" i="14"/>
  <c r="H10" i="14" s="1"/>
  <c r="G11" i="14"/>
  <c r="H11" i="14" s="1"/>
  <c r="G13" i="14"/>
  <c r="H13" i="14" s="1"/>
  <c r="G14" i="14"/>
  <c r="H14" i="14" s="1"/>
  <c r="G7" i="14"/>
  <c r="H7" i="14" s="1"/>
  <c r="G16" i="16"/>
  <c r="H16" i="16" s="1"/>
  <c r="G10" i="16"/>
  <c r="G10" i="17"/>
  <c r="H10" i="17" s="1"/>
  <c r="G6" i="17"/>
  <c r="H6" i="17" s="1"/>
  <c r="G14" i="17"/>
  <c r="H14" i="17" s="1"/>
  <c r="G7" i="10"/>
  <c r="H7" i="10" s="1"/>
  <c r="G11" i="10"/>
  <c r="H11" i="10" s="1"/>
  <c r="G12" i="27"/>
  <c r="G13" i="27"/>
  <c r="H13" i="27" s="1"/>
  <c r="G14" i="27"/>
  <c r="G15" i="27"/>
  <c r="H15" i="27" s="1"/>
  <c r="D7" i="5"/>
  <c r="G10" i="13"/>
  <c r="H10" i="13" s="1"/>
  <c r="G6" i="10"/>
  <c r="H6" i="10" s="1"/>
  <c r="G14" i="10"/>
  <c r="H14" i="10" s="1"/>
  <c r="G12" i="16"/>
  <c r="H12" i="16" s="1"/>
  <c r="G8" i="24"/>
  <c r="H8" i="24" s="1"/>
  <c r="D12" i="5"/>
  <c r="H12" i="27"/>
  <c r="G8" i="27"/>
  <c r="H8" i="27" s="1"/>
  <c r="D13" i="5"/>
  <c r="G8" i="10"/>
  <c r="H8" i="10" s="1"/>
  <c r="G6" i="16"/>
  <c r="H6" i="16" s="1"/>
  <c r="G14" i="16"/>
  <c r="H14" i="16" s="1"/>
  <c r="G10" i="24"/>
  <c r="H10" i="24" s="1"/>
  <c r="D15" i="5"/>
  <c r="D16" i="5"/>
  <c r="G10" i="10"/>
  <c r="H10" i="10" s="1"/>
  <c r="G11" i="27"/>
  <c r="H11" i="27" s="1"/>
  <c r="H7" i="27"/>
  <c r="H16" i="27"/>
  <c r="H5" i="27"/>
  <c r="H6" i="27"/>
  <c r="G10" i="27"/>
  <c r="H10" i="27" s="1"/>
  <c r="H14" i="27"/>
  <c r="G6" i="26"/>
  <c r="H6" i="26" s="1"/>
  <c r="G10" i="26"/>
  <c r="H10" i="26" s="1"/>
  <c r="G14" i="26"/>
  <c r="H14" i="26" s="1"/>
  <c r="G8" i="26"/>
  <c r="H8" i="26" s="1"/>
  <c r="G12" i="26"/>
  <c r="H12" i="26" s="1"/>
  <c r="G7" i="26"/>
  <c r="H7" i="26" s="1"/>
  <c r="G11" i="26"/>
  <c r="H11" i="26" s="1"/>
  <c r="G15" i="26"/>
  <c r="H15" i="26" s="1"/>
  <c r="G16" i="26"/>
  <c r="H16" i="26" s="1"/>
  <c r="G5" i="26"/>
  <c r="H5" i="26" s="1"/>
  <c r="G9" i="26"/>
  <c r="H9" i="26" s="1"/>
  <c r="G13" i="26"/>
  <c r="H13" i="26" s="1"/>
  <c r="G12" i="24"/>
  <c r="H12" i="24" s="1"/>
  <c r="G7" i="24"/>
  <c r="H7" i="24" s="1"/>
  <c r="G11" i="24"/>
  <c r="H11" i="24" s="1"/>
  <c r="G15" i="24"/>
  <c r="H15" i="24" s="1"/>
  <c r="G16" i="24"/>
  <c r="H16" i="24" s="1"/>
  <c r="G5" i="24"/>
  <c r="H5" i="24" s="1"/>
  <c r="G9" i="24"/>
  <c r="H9" i="24" s="1"/>
  <c r="G13" i="24"/>
  <c r="H13" i="24" s="1"/>
  <c r="G6" i="20"/>
  <c r="H6" i="20" s="1"/>
  <c r="G10" i="20"/>
  <c r="H10" i="20" s="1"/>
  <c r="G14" i="20"/>
  <c r="H14" i="20" s="1"/>
  <c r="G8" i="20"/>
  <c r="H8" i="20" s="1"/>
  <c r="G12" i="20"/>
  <c r="H12" i="20" s="1"/>
  <c r="G16" i="20"/>
  <c r="H16" i="20" s="1"/>
  <c r="G7" i="20"/>
  <c r="H7" i="20" s="1"/>
  <c r="G11" i="20"/>
  <c r="H11" i="20" s="1"/>
  <c r="G15" i="20"/>
  <c r="H15" i="20" s="1"/>
  <c r="G5" i="20"/>
  <c r="H5" i="20" s="1"/>
  <c r="G9" i="20"/>
  <c r="H9" i="20" s="1"/>
  <c r="G13" i="20"/>
  <c r="H13" i="20" s="1"/>
  <c r="G5" i="22"/>
  <c r="H5" i="22" s="1"/>
  <c r="G9" i="22"/>
  <c r="H9" i="22" s="1"/>
  <c r="G13" i="22"/>
  <c r="H13" i="22" s="1"/>
  <c r="G14" i="22"/>
  <c r="H14" i="22" s="1"/>
  <c r="G7" i="22"/>
  <c r="H7" i="22" s="1"/>
  <c r="G11" i="22"/>
  <c r="H11" i="22" s="1"/>
  <c r="G15" i="22"/>
  <c r="H15" i="22" s="1"/>
  <c r="G8" i="22"/>
  <c r="H8" i="22" s="1"/>
  <c r="G12" i="22"/>
  <c r="H12" i="22" s="1"/>
  <c r="G16" i="22"/>
  <c r="H16" i="22" s="1"/>
  <c r="G7" i="23"/>
  <c r="H7" i="23" s="1"/>
  <c r="G11" i="23"/>
  <c r="H11" i="23" s="1"/>
  <c r="G15" i="23"/>
  <c r="H15" i="23" s="1"/>
  <c r="G5" i="23"/>
  <c r="H5" i="23" s="1"/>
  <c r="G9" i="23"/>
  <c r="H9" i="23" s="1"/>
  <c r="G13" i="23"/>
  <c r="H13" i="23" s="1"/>
  <c r="G6" i="23"/>
  <c r="H6" i="23" s="1"/>
  <c r="G10" i="23"/>
  <c r="H10" i="23" s="1"/>
  <c r="G14" i="23"/>
  <c r="H14" i="23" s="1"/>
  <c r="G8" i="23"/>
  <c r="H8" i="23" s="1"/>
  <c r="G12" i="23"/>
  <c r="H12" i="23" s="1"/>
  <c r="G16" i="23"/>
  <c r="H16" i="23" s="1"/>
  <c r="G15" i="18"/>
  <c r="H15" i="18" s="1"/>
  <c r="G5" i="18"/>
  <c r="H5" i="18" s="1"/>
  <c r="G9" i="18"/>
  <c r="H9" i="18" s="1"/>
  <c r="G13" i="18"/>
  <c r="H13" i="18" s="1"/>
  <c r="G14" i="18"/>
  <c r="H14" i="18" s="1"/>
  <c r="G12" i="18"/>
  <c r="H12" i="18" s="1"/>
  <c r="G10" i="18"/>
  <c r="H10" i="18" s="1"/>
  <c r="G8" i="18"/>
  <c r="H8" i="18" s="1"/>
  <c r="G16" i="18"/>
  <c r="H16" i="18" s="1"/>
  <c r="G6" i="19"/>
  <c r="H6" i="19" s="1"/>
  <c r="G10" i="19"/>
  <c r="H10" i="19" s="1"/>
  <c r="G14" i="19"/>
  <c r="H14" i="19" s="1"/>
  <c r="G7" i="19"/>
  <c r="H7" i="19" s="1"/>
  <c r="G11" i="19"/>
  <c r="H11" i="19" s="1"/>
  <c r="G15" i="19"/>
  <c r="H15" i="19" s="1"/>
  <c r="G8" i="19"/>
  <c r="H8" i="19" s="1"/>
  <c r="G12" i="19"/>
  <c r="H12" i="19" s="1"/>
  <c r="G16" i="19"/>
  <c r="H16" i="19" s="1"/>
  <c r="G5" i="19"/>
  <c r="H5" i="19" s="1"/>
  <c r="G9" i="19"/>
  <c r="H9" i="19" s="1"/>
  <c r="G13" i="19"/>
  <c r="H13" i="19" s="1"/>
  <c r="G16" i="14"/>
  <c r="H16" i="14" s="1"/>
  <c r="G15" i="14"/>
  <c r="H15" i="14" s="1"/>
  <c r="G8" i="14"/>
  <c r="H8" i="14" s="1"/>
  <c r="G12" i="14"/>
  <c r="H12" i="14" s="1"/>
  <c r="G9" i="14"/>
  <c r="H9" i="14" s="1"/>
  <c r="G6" i="14"/>
  <c r="H6" i="14" s="1"/>
  <c r="G7" i="16"/>
  <c r="H7" i="16" s="1"/>
  <c r="G11" i="16"/>
  <c r="H11" i="16" s="1"/>
  <c r="G15" i="16"/>
  <c r="H15" i="16" s="1"/>
  <c r="G5" i="16"/>
  <c r="H5" i="16" s="1"/>
  <c r="G9" i="16"/>
  <c r="H9" i="16" s="1"/>
  <c r="G13" i="16"/>
  <c r="H13" i="16" s="1"/>
  <c r="H8" i="16"/>
  <c r="H10" i="16"/>
  <c r="G8" i="17"/>
  <c r="H8" i="17" s="1"/>
  <c r="G12" i="17"/>
  <c r="H12" i="17" s="1"/>
  <c r="G16" i="17"/>
  <c r="H16" i="17" s="1"/>
  <c r="G7" i="17"/>
  <c r="H7" i="17" s="1"/>
  <c r="G11" i="17"/>
  <c r="H11" i="17" s="1"/>
  <c r="G15" i="17"/>
  <c r="H15" i="17" s="1"/>
  <c r="G5" i="17"/>
  <c r="H5" i="17" s="1"/>
  <c r="G9" i="17"/>
  <c r="H9" i="17" s="1"/>
  <c r="G13" i="17"/>
  <c r="H13" i="17" s="1"/>
  <c r="G12" i="10"/>
  <c r="H12" i="10" s="1"/>
  <c r="G15" i="10"/>
  <c r="H15" i="10" s="1"/>
  <c r="G16" i="10"/>
  <c r="H16" i="10" s="1"/>
  <c r="G5" i="10"/>
  <c r="H5" i="10" s="1"/>
  <c r="G9" i="10"/>
  <c r="H9" i="10" s="1"/>
  <c r="G13" i="10"/>
  <c r="H13" i="10" s="1"/>
  <c r="G7" i="11"/>
  <c r="H7" i="11" s="1"/>
  <c r="G11" i="11"/>
  <c r="H11" i="11" s="1"/>
  <c r="G15" i="11"/>
  <c r="H15" i="11" s="1"/>
  <c r="G5" i="11"/>
  <c r="H5" i="11" s="1"/>
  <c r="G9" i="11"/>
  <c r="H9" i="11" s="1"/>
  <c r="G13" i="11"/>
  <c r="H13" i="11" s="1"/>
  <c r="G8" i="11"/>
  <c r="H8" i="11" s="1"/>
  <c r="G12" i="11"/>
  <c r="H12" i="11" s="1"/>
  <c r="G16" i="11"/>
  <c r="H16" i="11" s="1"/>
  <c r="G6" i="11"/>
  <c r="H6" i="11" s="1"/>
  <c r="G10" i="11"/>
  <c r="H10" i="11" s="1"/>
  <c r="G14" i="11"/>
  <c r="H14" i="11" s="1"/>
  <c r="G6" i="13"/>
  <c r="H6" i="13" s="1"/>
  <c r="G16" i="13"/>
  <c r="H16" i="13" s="1"/>
  <c r="G12" i="13"/>
  <c r="H12" i="13" s="1"/>
  <c r="G8" i="13"/>
  <c r="H8" i="13" s="1"/>
  <c r="G7" i="13"/>
  <c r="H7" i="13" s="1"/>
  <c r="G5" i="13"/>
  <c r="H5" i="13" s="1"/>
  <c r="G15" i="13"/>
  <c r="H15" i="13" s="1"/>
  <c r="G11" i="13"/>
  <c r="H11" i="13" s="1"/>
  <c r="G14" i="13"/>
  <c r="H14" i="13" s="1"/>
  <c r="G13" i="13"/>
  <c r="H13" i="13" s="1"/>
  <c r="G9" i="13"/>
  <c r="H9" i="13" s="1"/>
  <c r="D14" i="5"/>
  <c r="D9" i="5"/>
  <c r="D5" i="5"/>
  <c r="D11" i="5"/>
</calcChain>
</file>

<file path=xl/sharedStrings.xml><?xml version="1.0" encoding="utf-8"?>
<sst xmlns="http://schemas.openxmlformats.org/spreadsheetml/2006/main" count="2352" uniqueCount="283">
  <si>
    <t>CONSULTA POR MONEDAS EXTRANJERAS</t>
  </si>
  <si>
    <t>(EUR) EURO</t>
  </si>
  <si>
    <t>Tasa</t>
  </si>
  <si>
    <t>Fechas Disponibles</t>
  </si>
  <si>
    <t>Oficial</t>
  </si>
  <si>
    <t>Compra</t>
  </si>
  <si>
    <t>Venta</t>
  </si>
  <si>
    <t>PROMEDIO</t>
  </si>
  <si>
    <t>Etiquetas de fila</t>
  </si>
  <si>
    <t>Total general</t>
  </si>
  <si>
    <t>ene</t>
  </si>
  <si>
    <t>feb</t>
  </si>
  <si>
    <t>mar</t>
  </si>
  <si>
    <t>abr</t>
  </si>
  <si>
    <t>may</t>
  </si>
  <si>
    <t>jun</t>
  </si>
  <si>
    <t>jul</t>
  </si>
  <si>
    <t>ago</t>
  </si>
  <si>
    <t>sep</t>
  </si>
  <si>
    <t>oct</t>
  </si>
  <si>
    <t>nov</t>
  </si>
  <si>
    <t>dic</t>
  </si>
  <si>
    <t>Promedio de Oficial</t>
  </si>
  <si>
    <t>Índice</t>
  </si>
  <si>
    <t>Base de datos de la Federación Rusa (FR)</t>
  </si>
  <si>
    <t>Base de datos de Estados Unidos (USA)</t>
  </si>
  <si>
    <t>Base de datos de la Unión Europea (UE)</t>
  </si>
  <si>
    <t>Bélgica (incluido Luxemburgo)</t>
  </si>
  <si>
    <t>Bulgaria</t>
  </si>
  <si>
    <t>Dinamarca</t>
  </si>
  <si>
    <t>Alemania</t>
  </si>
  <si>
    <t>España</t>
  </si>
  <si>
    <t>Francia</t>
  </si>
  <si>
    <t>Croacia</t>
  </si>
  <si>
    <t>Italia</t>
  </si>
  <si>
    <t>Países Bajos</t>
  </si>
  <si>
    <t>Polonia</t>
  </si>
  <si>
    <t>Portugal</t>
  </si>
  <si>
    <t>Rumania</t>
  </si>
  <si>
    <t>Eslovenia</t>
  </si>
  <si>
    <t>Finlandia</t>
  </si>
  <si>
    <t>Suecia</t>
  </si>
  <si>
    <t>Grecia</t>
  </si>
  <si>
    <t>Lituania</t>
  </si>
  <si>
    <t>Malta</t>
  </si>
  <si>
    <t>Chipre</t>
  </si>
  <si>
    <t>Datos originales Federación Rusa (FR)</t>
  </si>
  <si>
    <t>Datos originales de Estados Unidos (USA)</t>
  </si>
  <si>
    <t>Datos originales Unión Europea (UE)</t>
  </si>
  <si>
    <t>Tipo de Cambio</t>
  </si>
  <si>
    <t>Precio comparable banano 22XU Estados Unidos y demás países</t>
  </si>
  <si>
    <t>Fuente: sitio web https://apps.fas. usda.gov/gats/AdvancedQuery. Aspx</t>
  </si>
  <si>
    <t>Mes</t>
  </si>
  <si>
    <r>
      <t>Valor Unitario por TM en USD
(</t>
    </r>
    <r>
      <rPr>
        <b/>
        <i/>
        <sz val="9"/>
        <color indexed="8"/>
        <rFont val="Arial"/>
        <family val="2"/>
      </rPr>
      <t>Unit Value</t>
    </r>
    <r>
      <rPr>
        <b/>
        <sz val="9"/>
        <color indexed="8"/>
        <rFont val="Arial"/>
        <family val="2"/>
      </rPr>
      <t xml:space="preserve"> en Data original)
</t>
    </r>
    <r>
      <rPr>
        <b/>
        <sz val="9"/>
        <color rgb="FFFF0000"/>
        <rFont val="Arial"/>
        <family val="2"/>
      </rPr>
      <t>a</t>
    </r>
    <r>
      <rPr>
        <b/>
        <sz val="9"/>
        <color indexed="8"/>
        <rFont val="Arial"/>
        <family val="2"/>
      </rPr>
      <t xml:space="preserve"> </t>
    </r>
  </si>
  <si>
    <r>
      <t xml:space="preserve">Precio comparable por Kg*
</t>
    </r>
    <r>
      <rPr>
        <b/>
        <sz val="9"/>
        <color rgb="FFFF0000"/>
        <rFont val="Arial"/>
        <family val="2"/>
      </rPr>
      <t>b = a/1000</t>
    </r>
  </si>
  <si>
    <r>
      <t xml:space="preserve">Precio comparable por caja de 19,50 Kg(43 lbs) **
</t>
    </r>
    <r>
      <rPr>
        <b/>
        <sz val="9"/>
        <color rgb="FFFF0000"/>
        <rFont val="Arial"/>
        <family val="2"/>
      </rPr>
      <t>c = b*19,50</t>
    </r>
  </si>
  <si>
    <t>*</t>
  </si>
  <si>
    <t>El precio comparable por kilogramo de cada mes calendario será igual al resultado
de dividir el valor unitario de ese mes, expresado en toneladas métricas, para mil
(1.000).</t>
  </si>
  <si>
    <t>**</t>
  </si>
  <si>
    <t>22XU DE BANANO caja exportada</t>
  </si>
  <si>
    <t>PESO EN LIBRAS</t>
  </si>
  <si>
    <t>LIBRAS EN KG</t>
  </si>
  <si>
    <t>PESO EN KG</t>
  </si>
  <si>
    <t>***</t>
  </si>
  <si>
    <t>Los precios aquí obtenidos de la base de datos del Departamento de Agricultura de los Estados Unidos , se encuentran ya en términos FOB (Free On Board)</t>
  </si>
  <si>
    <t>United States Department of Agriculture</t>
  </si>
  <si>
    <t>Foreign Agricultural Service</t>
  </si>
  <si>
    <t>And Consumption Commodities Imported                          Quantities/Unit Values in Dollars</t>
  </si>
  <si>
    <t>January</t>
  </si>
  <si>
    <t>February</t>
  </si>
  <si>
    <t>March</t>
  </si>
  <si>
    <t>April</t>
  </si>
  <si>
    <t>May</t>
  </si>
  <si>
    <t>June</t>
  </si>
  <si>
    <t>July</t>
  </si>
  <si>
    <t>August</t>
  </si>
  <si>
    <t>September</t>
  </si>
  <si>
    <t>October</t>
  </si>
  <si>
    <t>November</t>
  </si>
  <si>
    <t>December</t>
  </si>
  <si>
    <t>Total</t>
  </si>
  <si>
    <t>Partner</t>
  </si>
  <si>
    <t/>
  </si>
  <si>
    <t>Product</t>
  </si>
  <si>
    <t>Year</t>
  </si>
  <si>
    <t>UOM</t>
  </si>
  <si>
    <t>Unit Value</t>
  </si>
  <si>
    <t>Qty</t>
  </si>
  <si>
    <t>Ecuador</t>
  </si>
  <si>
    <t>1</t>
  </si>
  <si>
    <t>0803900035 - BANANAS, FRESH</t>
  </si>
  <si>
    <t xml:space="preserve">MT   </t>
  </si>
  <si>
    <t>418.1</t>
  </si>
  <si>
    <t>Notes:_x000D_
1. Data Source: U.S. Census Bureau Trade Data_x000D_
2. All zeroes for a data item may show that statistics exist in the other import type. Consumption or General._x000D_
3. Users should use cautious interpretation on QUANTITY reports using mixed units of measure. QUANTITY line items will only include statistics on the units of measure that are equal to, or are able to be converted to, the assigned unit of measure of the grouped_x000D_
 commodities._x000D_
4. The Unit Value is calculated by dividing the sum of the value by the sum of the quantity converted to the selected unit of measure to three decimal places. (9999/99.999)</t>
  </si>
  <si>
    <t>5. Product Group : BICO-HS10</t>
  </si>
  <si>
    <t>PARTNER</t>
  </si>
  <si>
    <t>PRODUCT</t>
  </si>
  <si>
    <t>Bananas, fresh (excl. plantains)</t>
  </si>
  <si>
    <t>FLOW</t>
  </si>
  <si>
    <t>IMPORT</t>
  </si>
  <si>
    <t>INDICATORS</t>
  </si>
  <si>
    <t>VALUE_IN_EUROS</t>
  </si>
  <si>
    <t>Belgium (incl. Luxembourg 'LU' -&gt; 1998)</t>
  </si>
  <si>
    <t>Czechia</t>
  </si>
  <si>
    <t>:</t>
  </si>
  <si>
    <t>Denmark</t>
  </si>
  <si>
    <t>Germany (incl. German Democratic Republic 'DD' from 1991)</t>
  </si>
  <si>
    <t>Estonia</t>
  </si>
  <si>
    <t>Ireland (Eire)</t>
  </si>
  <si>
    <t>Spain (incl. Canary Islands 'XB' from 1997)</t>
  </si>
  <si>
    <t>France (incl. Saint Barthélemy 'BL' -&gt; 2012; incl. French Guiana 'GF', Guadeloupe 'GP', Martinique 'MQ', Réunion 'RE' from 1997; incl. Mayotte 'YT' from 2014)</t>
  </si>
  <si>
    <t>Croatia</t>
  </si>
  <si>
    <t>Italy (incl. San Marino 'SM' -&gt; 1993)</t>
  </si>
  <si>
    <t>Cyprus</t>
  </si>
  <si>
    <t>Latvia</t>
  </si>
  <si>
    <t>Lithuania</t>
  </si>
  <si>
    <t>Luxembourg</t>
  </si>
  <si>
    <t>Hungary</t>
  </si>
  <si>
    <t>Netherlands</t>
  </si>
  <si>
    <t>Austria</t>
  </si>
  <si>
    <t>Poland</t>
  </si>
  <si>
    <t>Romania</t>
  </si>
  <si>
    <t>Slovenia</t>
  </si>
  <si>
    <t>Slovakia</t>
  </si>
  <si>
    <t>Finland</t>
  </si>
  <si>
    <t>Sweden</t>
  </si>
  <si>
    <t>Greece</t>
  </si>
  <si>
    <t>not available</t>
  </si>
  <si>
    <t>QUANTITY_IN_100KG</t>
  </si>
  <si>
    <t>Precio comparable banano 22XU Unión Europea: Bélgica (incluido Luxemburgo)</t>
  </si>
  <si>
    <t>Fuente: sitio web https://ec.europa.eu/eurostat/data/database</t>
  </si>
  <si>
    <r>
      <t>Valor en Euros €
(</t>
    </r>
    <r>
      <rPr>
        <b/>
        <i/>
        <sz val="9"/>
        <rFont val="Arial"/>
        <family val="2"/>
      </rPr>
      <t>Value in Euros</t>
    </r>
    <r>
      <rPr>
        <b/>
        <sz val="9"/>
        <rFont val="Arial"/>
        <family val="2"/>
      </rPr>
      <t xml:space="preserve"> en Data original)
</t>
    </r>
    <r>
      <rPr>
        <b/>
        <sz val="9"/>
        <color rgb="FFFF0000"/>
        <rFont val="Arial"/>
        <family val="2"/>
      </rPr>
      <t>a</t>
    </r>
    <r>
      <rPr>
        <b/>
        <sz val="9"/>
        <rFont val="Arial"/>
        <family val="2"/>
      </rPr>
      <t xml:space="preserve"> </t>
    </r>
  </si>
  <si>
    <r>
      <t xml:space="preserve">Tipo de cambio promedio Oficial BCE (Dólares por Euro)***
</t>
    </r>
    <r>
      <rPr>
        <b/>
        <sz val="9"/>
        <color rgb="FFFF0000"/>
        <rFont val="Arial"/>
        <family val="2"/>
      </rPr>
      <t>b</t>
    </r>
  </si>
  <si>
    <r>
      <t xml:space="preserve">Valor en USD
</t>
    </r>
    <r>
      <rPr>
        <b/>
        <sz val="9"/>
        <color rgb="FFFF0000"/>
        <rFont val="Arial"/>
        <family val="2"/>
      </rPr>
      <t>c = (a*b)</t>
    </r>
  </si>
  <si>
    <r>
      <t>Cantidad en 100 Kg
(</t>
    </r>
    <r>
      <rPr>
        <b/>
        <i/>
        <sz val="9"/>
        <rFont val="Arial"/>
        <family val="2"/>
      </rPr>
      <t>Quantity in 100 Kg</t>
    </r>
    <r>
      <rPr>
        <b/>
        <sz val="9"/>
        <rFont val="Arial"/>
        <family val="2"/>
      </rPr>
      <t xml:space="preserve"> en Data original)
</t>
    </r>
    <r>
      <rPr>
        <b/>
        <sz val="9"/>
        <color rgb="FFFF0000"/>
        <rFont val="Arial"/>
        <family val="2"/>
      </rPr>
      <t>d</t>
    </r>
  </si>
  <si>
    <r>
      <t xml:space="preserve">Cantidad en Kg*
</t>
    </r>
    <r>
      <rPr>
        <b/>
        <sz val="9"/>
        <color rgb="FFFF0000"/>
        <rFont val="Arial"/>
        <family val="2"/>
      </rPr>
      <t>e = (d*100)</t>
    </r>
  </si>
  <si>
    <r>
      <t xml:space="preserve">Precio comparable por kilogramo
</t>
    </r>
    <r>
      <rPr>
        <b/>
        <sz val="9"/>
        <color rgb="FFFF0000"/>
        <rFont val="Arial"/>
        <family val="2"/>
      </rPr>
      <t>f = (c/e)</t>
    </r>
  </si>
  <si>
    <r>
      <t xml:space="preserve">Precio comparable por caja de 19,50 Kg(43 lbs)**
</t>
    </r>
    <r>
      <rPr>
        <b/>
        <sz val="9"/>
        <color rgb="FFFF0000"/>
        <rFont val="Arial"/>
        <family val="2"/>
      </rPr>
      <t>g = (f*19,50)</t>
    </r>
  </si>
  <si>
    <t>Para obtener el peso en Kg, se multiplica por 100, ya que el valor dado por la UE esta en cientos</t>
  </si>
  <si>
    <t>El tipo de cambio, es calculado del promedio del tipo de cambio oficial reportado por el banco central por mes.</t>
  </si>
  <si>
    <t>Precio comparable banano 22XU Unión Europea: Bulgaria</t>
  </si>
  <si>
    <t>Precio comparable banano 22XU Unión Europea: Dinamarca</t>
  </si>
  <si>
    <t>Precio comparable banano 22XU Unión Europea: Alemania</t>
  </si>
  <si>
    <t>Precio comparable banano 22XU Unión Europea: España</t>
  </si>
  <si>
    <t>Precio comparable banano 22XU Unión Europea: Francia</t>
  </si>
  <si>
    <t>Precio comparable banano 22XU Unión Europea: Croacia</t>
  </si>
  <si>
    <t>Precio comparable banano 22XU Unión Europea: Italia</t>
  </si>
  <si>
    <t>Precio comparable banano 22XU Unión Europea: Chipre</t>
  </si>
  <si>
    <t>Precio comparable banano 22XU Unión Europea: Lituania</t>
  </si>
  <si>
    <t>Precio comparable banano 22XU Unión Europea: Malta</t>
  </si>
  <si>
    <t>Precio comparable banano 22XU Unión Europea: Países Bajos</t>
  </si>
  <si>
    <t>Precio comparable banano 22XU Unión Europea: Polonia</t>
  </si>
  <si>
    <t>Precio comparable banano 22XU Unión Europea: Portugal</t>
  </si>
  <si>
    <t>Precio comparable banano 22XU Unión Europea: Rumania</t>
  </si>
  <si>
    <t>Precio comparable banano 22XU Unión Europea: Eslovenia</t>
  </si>
  <si>
    <t>Precio comparable banano 22XU Unión Europea: Finlandia</t>
  </si>
  <si>
    <t>Precio comparable banano 22XU Unión Europea: Suecia</t>
  </si>
  <si>
    <t>Precio comparable banano 22XU Unión Europea: Grecia</t>
  </si>
  <si>
    <t>Irlanda</t>
  </si>
  <si>
    <t>Precio comparable banano 22XU Unión Europea: Irlanda</t>
  </si>
  <si>
    <t>Precio comparable banano 22XU Federación de Rusia</t>
  </si>
  <si>
    <t>Fuente: sitio web http://stat.customs.ru</t>
  </si>
  <si>
    <t>Mes*</t>
  </si>
  <si>
    <r>
      <t>Peso Neto en Kg
(</t>
    </r>
    <r>
      <rPr>
        <b/>
        <i/>
        <sz val="9"/>
        <color indexed="8"/>
        <rFont val="Arial"/>
        <family val="2"/>
      </rPr>
      <t>Net Weight</t>
    </r>
    <r>
      <rPr>
        <b/>
        <sz val="9"/>
        <color indexed="8"/>
        <rFont val="Arial"/>
        <family val="2"/>
      </rPr>
      <t xml:space="preserve"> en Data original)
</t>
    </r>
    <r>
      <rPr>
        <b/>
        <sz val="9"/>
        <color rgb="FFFF0000"/>
        <rFont val="Arial"/>
        <family val="2"/>
      </rPr>
      <t>a</t>
    </r>
  </si>
  <si>
    <r>
      <t>Valor en USD
(</t>
    </r>
    <r>
      <rPr>
        <b/>
        <i/>
        <sz val="9"/>
        <color indexed="8"/>
        <rFont val="Arial"/>
        <family val="2"/>
      </rPr>
      <t>Value</t>
    </r>
    <r>
      <rPr>
        <b/>
        <sz val="9"/>
        <color indexed="8"/>
        <rFont val="Arial"/>
        <family val="2"/>
      </rPr>
      <t xml:space="preserve"> en Data Original)
</t>
    </r>
    <r>
      <rPr>
        <b/>
        <sz val="9"/>
        <color rgb="FFFF0000"/>
        <rFont val="Arial"/>
        <family val="2"/>
      </rPr>
      <t>b</t>
    </r>
  </si>
  <si>
    <r>
      <t xml:space="preserve">Precio comparable por Kg en USD
</t>
    </r>
    <r>
      <rPr>
        <b/>
        <sz val="9"/>
        <color rgb="FFFF0000"/>
        <rFont val="Arial"/>
        <family val="2"/>
      </rPr>
      <t>c = (b/a)</t>
    </r>
  </si>
  <si>
    <t xml:space="preserve">
Таможенная статистика внешней торговли РФ</t>
  </si>
  <si>
    <t>TNVED</t>
  </si>
  <si>
    <t>Country</t>
  </si>
  <si>
    <t>Period</t>
  </si>
  <si>
    <t>Direction</t>
  </si>
  <si>
    <t>Cost, USD</t>
  </si>
  <si>
    <t>Weight, kg</t>
  </si>
  <si>
    <t>Number in DEI</t>
  </si>
  <si>
    <t>Federal District</t>
  </si>
  <si>
    <t>The subject of the Russian Federation</t>
  </si>
  <si>
    <t>0803901000 - LIBEN</t>
  </si>
  <si>
    <t>EC - ECUADOR</t>
  </si>
  <si>
    <t>11 2021</t>
  </si>
  <si>
    <t>Import</t>
  </si>
  <si>
    <t>07-FAR EAST FEDERAL DISTRICT</t>
  </si>
  <si>
    <t>76000 - TRANS-BAIKAL TERRITORY</t>
  </si>
  <si>
    <t>10 2021</t>
  </si>
  <si>
    <t>09 2021</t>
  </si>
  <si>
    <t>12 2021</t>
  </si>
  <si>
    <t>01 2022</t>
  </si>
  <si>
    <t>06-SIBERIAN FEDERAL DISTRICT</t>
  </si>
  <si>
    <t>04000 - KRASNOYARSK TERRITORY</t>
  </si>
  <si>
    <t>06 2021</t>
  </si>
  <si>
    <t>05 2021</t>
  </si>
  <si>
    <t>04 2021</t>
  </si>
  <si>
    <t>03 2021</t>
  </si>
  <si>
    <t>02 2021</t>
  </si>
  <si>
    <t>08 2021</t>
  </si>
  <si>
    <t>07 2021</t>
  </si>
  <si>
    <t>01 2021</t>
  </si>
  <si>
    <t>30000 - KAMCHATKA TERRITORY</t>
  </si>
  <si>
    <t>01-CENTRAL FEDERAL DISTRICT</t>
  </si>
  <si>
    <t>46000 - MOSCOW REGION</t>
  </si>
  <si>
    <t>50000 - NOVOSIBIRSK REGION</t>
  </si>
  <si>
    <t>05-URALS FEDERAL DISTRICT</t>
  </si>
  <si>
    <t>65000 - SVERDLOVSK REGION</t>
  </si>
  <si>
    <t>70000 - TULA REGION</t>
  </si>
  <si>
    <t>01000 - ALTAI TERRITORY</t>
  </si>
  <si>
    <t>03-SOUTHERN FEDERAL DISTRICT</t>
  </si>
  <si>
    <t>03000 - KRASNODAR TERRITORY</t>
  </si>
  <si>
    <t>05000 - PRIMORYE TERRITORY</t>
  </si>
  <si>
    <t>08000 - KHABAROVSK TERRITORY</t>
  </si>
  <si>
    <t>04-VOLGA FEDERAL DISTRICT</t>
  </si>
  <si>
    <t>22000 - NIZHNY NOVGOROD REGION</t>
  </si>
  <si>
    <t>25000 - IRKUTSK REGION</t>
  </si>
  <si>
    <t>02-NORTH WEST FEDERAL DISTRICT</t>
  </si>
  <si>
    <t>27000 - KALININGRAD REGION</t>
  </si>
  <si>
    <t>41000 - LENINGRAD REGION</t>
  </si>
  <si>
    <t>64000 - SAKHALIN REGION</t>
  </si>
  <si>
    <t>66000 - SMOLENSK REGION</t>
  </si>
  <si>
    <t>69000 - TOMSK REGION</t>
  </si>
  <si>
    <t>34000 - KOSTROMA REGION</t>
  </si>
  <si>
    <t>40000 - ST. PETERSBURG</t>
  </si>
  <si>
    <t>45000 - MOSCOW, THE CAPITAL OF RUSSIAN FEDERATION</t>
  </si>
  <si>
    <t>63000 - SARATOV REGION</t>
  </si>
  <si>
    <t>Suma de Weight, kg</t>
  </si>
  <si>
    <t>Suma de Cost, USD</t>
  </si>
  <si>
    <t>Area/Partners of Origin                         January 2022 - December 2022</t>
  </si>
  <si>
    <t>2022-2022</t>
  </si>
  <si>
    <t>408.6</t>
  </si>
  <si>
    <t>52,042.7</t>
  </si>
  <si>
    <t>56,419.1</t>
  </si>
  <si>
    <t>411.9</t>
  </si>
  <si>
    <t>35,023.3</t>
  </si>
  <si>
    <t>420.1</t>
  </si>
  <si>
    <t>24,310.8</t>
  </si>
  <si>
    <t>433.1</t>
  </si>
  <si>
    <t>20,719.2</t>
  </si>
  <si>
    <t>448.8</t>
  </si>
  <si>
    <t>27,344.3</t>
  </si>
  <si>
    <t>431.9</t>
  </si>
  <si>
    <t>46,782.3</t>
  </si>
  <si>
    <t>32,772.9</t>
  </si>
  <si>
    <t>440.5</t>
  </si>
  <si>
    <t>19,902.8</t>
  </si>
  <si>
    <t>468.6</t>
  </si>
  <si>
    <t>17,909.7</t>
  </si>
  <si>
    <t>461.3</t>
  </si>
  <si>
    <t>21,133.6</t>
  </si>
  <si>
    <t>455.7</t>
  </si>
  <si>
    <t>27,869.4</t>
  </si>
  <si>
    <t>430.9</t>
  </si>
  <si>
    <t>382,230.3</t>
  </si>
  <si>
    <t xml:space="preserve">Dataset: </t>
  </si>
  <si>
    <t xml:space="preserve">Last updated: </t>
  </si>
  <si>
    <t>TIME</t>
  </si>
  <si>
    <t>2022-01</t>
  </si>
  <si>
    <t>2022-02</t>
  </si>
  <si>
    <t>2022-03</t>
  </si>
  <si>
    <t>2022-04</t>
  </si>
  <si>
    <t>2022-05</t>
  </si>
  <si>
    <t>2022-06</t>
  </si>
  <si>
    <t>2022-07</t>
  </si>
  <si>
    <t>2022-08</t>
  </si>
  <si>
    <t>2022-09</t>
  </si>
  <si>
    <t>2022-10</t>
  </si>
  <si>
    <t>2022-11</t>
  </si>
  <si>
    <t>2022-12</t>
  </si>
  <si>
    <t>2022</t>
  </si>
  <si>
    <t>FREQ (Labels)</t>
  </si>
  <si>
    <t>Monthly</t>
  </si>
  <si>
    <t>Annual</t>
  </si>
  <si>
    <t>REPORTER (Labels)</t>
  </si>
  <si>
    <t>Special value</t>
  </si>
  <si>
    <t>Periodo desde 2022-01-01 hasta 2022-12-31</t>
  </si>
  <si>
    <t>https://www.bce.fin.ec/index.php/cotizaciones/consulta-por-monedas-extranjeras/</t>
  </si>
  <si>
    <t>Cotización</t>
  </si>
  <si>
    <t>Transacción BCE</t>
  </si>
  <si>
    <t>Internacional</t>
  </si>
  <si>
    <t>Data extracted on 27/03/2023 17:02:26 from [ESTAT]</t>
  </si>
  <si>
    <t>EU trade since 1988 by HS2-4-6 and CN8 [DS-045409__custom_5555517]</t>
  </si>
  <si>
    <t>20/03/2023 17:34</t>
  </si>
  <si>
    <t>Data extracted on 27/03/2023 17:02:23 from [ESTAT]</t>
  </si>
  <si>
    <t>Precio comparable banano 22XU Unión Europea: Estonia</t>
  </si>
  <si>
    <t>No existe información actualizada del periodo fiscal 2022</t>
  </si>
  <si>
    <t xml:space="preserve">No existe información del periodo fiscal 2022. </t>
  </si>
  <si>
    <r>
      <t>Precio comparable por caja de 19,50 Kg(43 lbs)</t>
    </r>
    <r>
      <rPr>
        <b/>
        <sz val="9"/>
        <rFont val="Arial"/>
        <family val="2"/>
      </rPr>
      <t>**</t>
    </r>
    <r>
      <rPr>
        <b/>
        <sz val="9"/>
        <color indexed="8"/>
        <rFont val="Arial"/>
        <family val="2"/>
      </rPr>
      <t xml:space="preserve">
</t>
    </r>
    <r>
      <rPr>
        <b/>
        <sz val="9"/>
        <color rgb="FFFF0000"/>
        <rFont val="Arial"/>
        <family val="2"/>
      </rPr>
      <t>d = (c*19,50)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</si>
</sst>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 #,##0.00_);_(&quot;$&quot;\ * \(#,##0.00\);_(&quot;$&quot;\ * &quot;-&quot;??_);_(@_)"/>
    <numFmt numFmtId="165" formatCode="_(* #,##0.00_);_(* \(#,##0.00\);_(* &quot;-&quot;??_);_(@_)"/>
    <numFmt numFmtId="166" formatCode="#,##0.00000"/>
    <numFmt numFmtId="167" formatCode="0.00000"/>
    <numFmt numFmtId="168" formatCode="_([$$-300A]\ * #,##0.0_);_([$$-300A]\ * \(#,##0.0\);_([$$-300A]\ * &quot;-&quot;??_);_(@_)"/>
    <numFmt numFmtId="169" formatCode="_([$$-300A]\ * #,##0.0000_);_([$$-300A]\ * \(#,##0.0000\);_([$$-300A]\ * &quot;-&quot;??_);_(@_)"/>
    <numFmt numFmtId="170" formatCode="mmmm\ dd\,\ yyyy"/>
    <numFmt numFmtId="171" formatCode="_([$€-2]\ * #,##0.00_);_([$€-2]\ * \(#,##0.00\);_([$€-2]\ * &quot;-&quot;??_);_(@_)"/>
    <numFmt numFmtId="172" formatCode="_(&quot;$&quot;\ * #,##0.00000_);_(&quot;$&quot;\ * \(#,##0.00000\);_(&quot;$&quot;\ * &quot;-&quot;??_);_(@_)"/>
    <numFmt numFmtId="173" formatCode="_(&quot;$&quot;\ * #,##0.0000_);_(&quot;$&quot;\ * \(#,##0.0000\);_(&quot;$&quot;\ * &quot;-&quot;??_);_(@_)"/>
    <numFmt numFmtId="174" formatCode="#,##0.##########"/>
  </numFmts>
  <fonts count="33" x14ac:knownFonts="1">
    <font>
      <sz val="11"/>
      <color theme="1"/>
      <name val="Calibri"/>
      <family val="2"/>
      <scheme val="minor"/>
    </font>
    <font>
      <sz val="11"/>
      <color theme="1"/>
      <name val="Calibri"/>
      <family val="2"/>
      <scheme val="minor"/>
    </font>
    <font>
      <b/>
      <sz val="9"/>
      <color rgb="FF313131"/>
      <name val="Arial"/>
      <family val="2"/>
    </font>
    <font>
      <u/>
      <sz val="11"/>
      <color theme="10"/>
      <name val="Calibri"/>
      <family val="2"/>
      <charset val="204"/>
    </font>
    <font>
      <b/>
      <sz val="26"/>
      <color rgb="FFFF0000"/>
      <name val="Arial"/>
      <family val="2"/>
    </font>
    <font>
      <sz val="11"/>
      <color rgb="FF0070C0"/>
      <name val="Arial"/>
      <family val="2"/>
    </font>
    <font>
      <sz val="11"/>
      <color indexed="8"/>
      <name val="Arial"/>
      <family val="2"/>
    </font>
    <font>
      <b/>
      <u/>
      <sz val="11"/>
      <color theme="10"/>
      <name val="Arial"/>
      <family val="2"/>
    </font>
    <font>
      <b/>
      <sz val="11"/>
      <color indexed="8"/>
      <name val="Arial"/>
      <family val="2"/>
    </font>
    <font>
      <b/>
      <u/>
      <sz val="12"/>
      <color indexed="8"/>
      <name val="Arial"/>
      <family val="2"/>
    </font>
    <font>
      <sz val="9"/>
      <color indexed="8"/>
      <name val="Arial"/>
      <family val="2"/>
    </font>
    <font>
      <b/>
      <sz val="9"/>
      <color indexed="8"/>
      <name val="Arial"/>
      <family val="2"/>
    </font>
    <font>
      <b/>
      <i/>
      <sz val="9"/>
      <color indexed="8"/>
      <name val="Arial"/>
      <family val="2"/>
    </font>
    <font>
      <b/>
      <sz val="9"/>
      <color rgb="FFFF0000"/>
      <name val="Arial"/>
      <family val="2"/>
    </font>
    <font>
      <sz val="10"/>
      <name val="Arial"/>
      <family val="2"/>
    </font>
    <font>
      <b/>
      <sz val="9"/>
      <name val="Arial"/>
      <family val="2"/>
    </font>
    <font>
      <sz val="9"/>
      <name val="Arial"/>
      <family val="2"/>
    </font>
    <font>
      <b/>
      <sz val="10"/>
      <name val="Arial"/>
      <family val="2"/>
    </font>
    <font>
      <b/>
      <u/>
      <sz val="11"/>
      <color indexed="8"/>
      <name val="Arial"/>
      <family val="2"/>
    </font>
    <font>
      <sz val="11"/>
      <name val="Arial"/>
      <family val="2"/>
    </font>
    <font>
      <b/>
      <i/>
      <sz val="9"/>
      <name val="Arial"/>
      <family val="2"/>
    </font>
    <font>
      <sz val="12"/>
      <color indexed="8"/>
      <name val="Arial"/>
      <family val="2"/>
    </font>
    <font>
      <b/>
      <sz val="12"/>
      <color theme="1"/>
      <name val="Calibri"/>
      <family val="2"/>
      <charset val="204"/>
      <scheme val="minor"/>
    </font>
    <font>
      <sz val="10"/>
      <color theme="1"/>
      <name val="Calibri"/>
      <family val="2"/>
      <scheme val="minor"/>
    </font>
    <font>
      <b/>
      <sz val="14"/>
      <color theme="1"/>
      <name val="Times New Roman"/>
      <family val="1"/>
      <charset val="204"/>
    </font>
    <font>
      <b/>
      <sz val="12"/>
      <color theme="1"/>
      <name val="Times New Roman"/>
      <family val="1"/>
      <charset val="204"/>
    </font>
    <font>
      <sz val="12"/>
      <color theme="1"/>
      <name val="Times New Roman"/>
      <family val="1"/>
      <charset val="204"/>
    </font>
    <font>
      <sz val="9"/>
      <name val="Arial"/>
      <family val="2"/>
    </font>
    <font>
      <b/>
      <sz val="9"/>
      <name val="Arial"/>
      <family val="2"/>
    </font>
    <font>
      <b/>
      <sz val="9"/>
      <color indexed="9"/>
      <name val="Arial"/>
      <family val="2"/>
    </font>
    <font>
      <sz val="9"/>
      <color rgb="FF313131"/>
      <name val="Arial"/>
      <family val="2"/>
    </font>
    <font>
      <sz val="11"/>
      <color rgb="FFFF0000"/>
      <name val="Calibri"/>
      <family val="2"/>
      <scheme val="minor"/>
    </font>
    <font>
      <sz val="9"/>
      <color rgb="FFFF0000"/>
      <name val="Arial"/>
      <family val="2"/>
    </font>
  </fonts>
  <fills count="16">
    <fill>
      <patternFill patternType="none"/>
    </fill>
    <fill>
      <patternFill patternType="gray125"/>
    </fill>
    <fill>
      <patternFill patternType="solid">
        <fgColor rgb="FFFFFFFF"/>
        <bgColor indexed="64"/>
      </patternFill>
    </fill>
    <fill>
      <patternFill patternType="solid">
        <fgColor theme="8" tint="0.59999389629810485"/>
        <bgColor indexed="64"/>
      </patternFill>
    </fill>
    <fill>
      <patternFill patternType="solid">
        <fgColor rgb="FF85B6FD"/>
        <bgColor indexed="64"/>
      </patternFill>
    </fill>
    <fill>
      <patternFill patternType="solid">
        <fgColor theme="4" tint="0.59999389629810485"/>
        <bgColor indexed="64"/>
      </patternFill>
    </fill>
    <fill>
      <patternFill patternType="solid">
        <fgColor indexed="44"/>
        <bgColor indexed="64"/>
      </patternFill>
    </fill>
    <fill>
      <patternFill patternType="solid">
        <fgColor rgb="FF3BC59A"/>
        <bgColor indexed="64"/>
      </patternFill>
    </fill>
    <fill>
      <patternFill patternType="solid">
        <fgColor rgb="FF36B890"/>
        <bgColor indexed="64"/>
      </patternFill>
    </fill>
    <fill>
      <patternFill patternType="solid">
        <fgColor rgb="FF35C991"/>
        <bgColor indexed="64"/>
      </patternFill>
    </fill>
    <fill>
      <patternFill patternType="solid">
        <fgColor theme="8" tint="0.79998168889431442"/>
        <bgColor indexed="64"/>
      </patternFill>
    </fill>
    <fill>
      <patternFill patternType="solid">
        <fgColor rgb="FF4669AF"/>
      </patternFill>
    </fill>
    <fill>
      <patternFill patternType="solid">
        <fgColor rgb="FF0096DC"/>
      </patternFill>
    </fill>
    <fill>
      <patternFill patternType="mediumGray">
        <bgColor indexed="22"/>
      </patternFill>
    </fill>
    <fill>
      <patternFill patternType="solid">
        <fgColor rgb="FFDCE6F1"/>
      </patternFill>
    </fill>
    <fill>
      <patternFill patternType="solid">
        <fgColor rgb="FFF6F6F6"/>
      </patternFill>
    </fill>
  </fills>
  <borders count="14">
    <border>
      <left/>
      <right/>
      <top/>
      <bottom/>
      <diagonal/>
    </border>
    <border>
      <left style="thin">
        <color theme="4" tint="0.39997558519241921"/>
      </left>
      <right/>
      <top style="double">
        <color theme="4"/>
      </top>
      <bottom style="thin">
        <color theme="4" tint="0.39997558519241921"/>
      </bottom>
      <diagonal/>
    </border>
    <border>
      <left/>
      <right/>
      <top style="double">
        <color theme="4"/>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0B0B0"/>
      </left>
      <right style="thin">
        <color rgb="FFB0B0B0"/>
      </right>
      <top style="thin">
        <color rgb="FFB0B0B0"/>
      </top>
      <bottom style="thin">
        <color rgb="FFB0B0B0"/>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14" fillId="0" borderId="0">
      <alignment vertical="center"/>
    </xf>
    <xf numFmtId="164" fontId="14" fillId="0" borderId="0" applyFont="0" applyFill="0" applyBorder="0" applyAlignment="0" applyProtection="0">
      <alignment vertical="center"/>
    </xf>
    <xf numFmtId="0" fontId="19" fillId="0" borderId="0"/>
  </cellStyleXfs>
  <cellXfs count="102">
    <xf numFmtId="0" fontId="0" fillId="0" borderId="0" xfId="0"/>
    <xf numFmtId="0" fontId="0" fillId="0" borderId="0" xfId="0" pivotButton="1"/>
    <xf numFmtId="0" fontId="0" fillId="0" borderId="0" xfId="0" applyAlignment="1">
      <alignment horizontal="left"/>
    </xf>
    <xf numFmtId="167" fontId="0" fillId="0" borderId="0" xfId="0" applyNumberFormat="1"/>
    <xf numFmtId="0" fontId="2" fillId="2" borderId="1" xfId="0" applyFont="1" applyFill="1" applyBorder="1" applyAlignment="1">
      <alignment wrapText="1"/>
    </xf>
    <xf numFmtId="166" fontId="2" fillId="2" borderId="2" xfId="0" applyNumberFormat="1" applyFont="1" applyFill="1" applyBorder="1" applyAlignment="1">
      <alignment horizontal="right" wrapText="1"/>
    </xf>
    <xf numFmtId="0" fontId="3" fillId="0" borderId="0" xfId="3"/>
    <xf numFmtId="0" fontId="4" fillId="0" borderId="0" xfId="0" applyFont="1"/>
    <xf numFmtId="0" fontId="5" fillId="0" borderId="0" xfId="0" applyFont="1"/>
    <xf numFmtId="0" fontId="6" fillId="0" borderId="0" xfId="0" applyFont="1"/>
    <xf numFmtId="0" fontId="7" fillId="0" borderId="0" xfId="3" applyFont="1"/>
    <xf numFmtId="0" fontId="8" fillId="0" borderId="0" xfId="0" applyFont="1"/>
    <xf numFmtId="0" fontId="9" fillId="0" borderId="0" xfId="0" applyFont="1"/>
    <xf numFmtId="0" fontId="10" fillId="0" borderId="0" xfId="0" applyFont="1"/>
    <xf numFmtId="0" fontId="11" fillId="4"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17" fontId="15" fillId="4" borderId="6" xfId="4" applyNumberFormat="1" applyFont="1" applyFill="1" applyBorder="1">
      <alignment vertical="center"/>
    </xf>
    <xf numFmtId="168" fontId="10" fillId="0" borderId="6" xfId="5" applyNumberFormat="1" applyFont="1" applyBorder="1">
      <alignment vertical="center"/>
    </xf>
    <xf numFmtId="169" fontId="10" fillId="0" borderId="6" xfId="5" applyNumberFormat="1" applyFont="1" applyBorder="1">
      <alignment vertical="center"/>
    </xf>
    <xf numFmtId="0" fontId="15" fillId="0" borderId="0" xfId="4" applyFont="1" applyAlignment="1">
      <alignment horizontal="right" vertical="center"/>
    </xf>
    <xf numFmtId="0" fontId="16" fillId="0" borderId="0" xfId="4" applyFont="1">
      <alignment vertical="center"/>
    </xf>
    <xf numFmtId="0" fontId="16" fillId="0" borderId="0" xfId="4" applyFont="1" applyAlignment="1"/>
    <xf numFmtId="0" fontId="15" fillId="0" borderId="0" xfId="4" applyFont="1">
      <alignment vertical="center"/>
    </xf>
    <xf numFmtId="0" fontId="16" fillId="0" borderId="0" xfId="0" applyFont="1"/>
    <xf numFmtId="0" fontId="0" fillId="0" borderId="8" xfId="0" applyBorder="1" applyAlignment="1">
      <alignment vertical="center"/>
    </xf>
    <xf numFmtId="0" fontId="18" fillId="0" borderId="0" xfId="0" applyFont="1"/>
    <xf numFmtId="0" fontId="15" fillId="6" borderId="6" xfId="6" applyFont="1" applyFill="1" applyBorder="1" applyAlignment="1">
      <alignment horizontal="center" wrapText="1"/>
    </xf>
    <xf numFmtId="0" fontId="15" fillId="6" borderId="6" xfId="6" applyFont="1" applyFill="1" applyBorder="1" applyAlignment="1">
      <alignment horizontal="center" vertical="center" wrapText="1"/>
    </xf>
    <xf numFmtId="17" fontId="15" fillId="6" borderId="6" xfId="6" applyNumberFormat="1" applyFont="1" applyFill="1" applyBorder="1"/>
    <xf numFmtId="171" fontId="16" fillId="0" borderId="6" xfId="6" applyNumberFormat="1" applyFont="1" applyBorder="1" applyAlignment="1">
      <alignment horizontal="center" vertical="center"/>
    </xf>
    <xf numFmtId="172" fontId="16" fillId="0" borderId="6" xfId="2" applyNumberFormat="1" applyFont="1" applyBorder="1" applyAlignment="1">
      <alignment horizontal="center" vertical="center"/>
    </xf>
    <xf numFmtId="164" fontId="16" fillId="0" borderId="6" xfId="2" applyFont="1" applyBorder="1" applyAlignment="1">
      <alignment horizontal="center" vertical="center"/>
    </xf>
    <xf numFmtId="173" fontId="16" fillId="0" borderId="6" xfId="2" applyNumberFormat="1" applyFont="1" applyBorder="1" applyAlignment="1">
      <alignment horizontal="center" vertical="center"/>
    </xf>
    <xf numFmtId="0" fontId="15" fillId="0" borderId="0" xfId="6" applyFont="1" applyAlignment="1">
      <alignment horizontal="right"/>
    </xf>
    <xf numFmtId="0" fontId="10" fillId="0" borderId="0" xfId="0" applyFont="1" applyAlignment="1">
      <alignment horizontal="right"/>
    </xf>
    <xf numFmtId="165" fontId="16" fillId="0" borderId="6" xfId="1" applyFont="1" applyBorder="1" applyAlignment="1">
      <alignment horizontal="center" vertical="center"/>
    </xf>
    <xf numFmtId="0" fontId="21" fillId="0" borderId="0" xfId="0" applyFont="1"/>
    <xf numFmtId="17" fontId="11" fillId="4" borderId="6" xfId="0" applyNumberFormat="1" applyFont="1" applyFill="1" applyBorder="1" applyAlignment="1">
      <alignment horizontal="left"/>
    </xf>
    <xf numFmtId="4" fontId="10" fillId="0" borderId="6" xfId="1" applyNumberFormat="1" applyFont="1" applyBorder="1"/>
    <xf numFmtId="164" fontId="10" fillId="0" borderId="6" xfId="2" applyFont="1" applyBorder="1"/>
    <xf numFmtId="173" fontId="10" fillId="0" borderId="6" xfId="2" applyNumberFormat="1" applyFont="1" applyBorder="1"/>
    <xf numFmtId="4" fontId="10" fillId="0" borderId="6" xfId="0" applyNumberFormat="1" applyFont="1" applyBorder="1"/>
    <xf numFmtId="0" fontId="10" fillId="0" borderId="0" xfId="0" applyFont="1" applyAlignment="1">
      <alignment vertical="center"/>
    </xf>
    <xf numFmtId="0" fontId="23" fillId="0" borderId="0" xfId="0" applyFont="1" applyAlignment="1">
      <alignment vertical="top" wrapText="1"/>
    </xf>
    <xf numFmtId="0" fontId="24" fillId="0" borderId="0" xfId="0" applyFont="1" applyAlignment="1">
      <alignment vertical="top" wrapText="1"/>
    </xf>
    <xf numFmtId="49" fontId="23" fillId="0" borderId="0" xfId="0" applyNumberFormat="1" applyFont="1" applyAlignment="1">
      <alignment vertical="top" wrapText="1"/>
    </xf>
    <xf numFmtId="0" fontId="25" fillId="7" borderId="9" xfId="0" applyFont="1" applyFill="1" applyBorder="1" applyAlignment="1">
      <alignment horizontal="center" vertical="top" wrapText="1"/>
    </xf>
    <xf numFmtId="0" fontId="25" fillId="8" borderId="10" xfId="0" applyFont="1" applyFill="1" applyBorder="1" applyAlignment="1">
      <alignment horizontal="center" vertical="top" wrapText="1"/>
    </xf>
    <xf numFmtId="0" fontId="25" fillId="7" borderId="10" xfId="0" applyFont="1" applyFill="1" applyBorder="1" applyAlignment="1">
      <alignment horizontal="center" vertical="top" wrapText="1"/>
    </xf>
    <xf numFmtId="49" fontId="25" fillId="9" borderId="7" xfId="0" applyNumberFormat="1" applyFont="1" applyFill="1" applyBorder="1" applyAlignment="1">
      <alignment horizontal="center" vertical="top" wrapText="1"/>
    </xf>
    <xf numFmtId="0" fontId="25" fillId="9" borderId="7" xfId="0" applyFont="1" applyFill="1" applyBorder="1" applyAlignment="1">
      <alignment horizontal="center" vertical="top" wrapText="1"/>
    </xf>
    <xf numFmtId="0" fontId="26" fillId="10" borderId="7" xfId="0" applyFont="1" applyFill="1" applyBorder="1" applyAlignment="1">
      <alignment horizontal="left" vertical="top" wrapText="1"/>
    </xf>
    <xf numFmtId="3" fontId="26" fillId="10" borderId="7" xfId="0" applyNumberFormat="1" applyFont="1" applyFill="1" applyBorder="1" applyAlignment="1">
      <alignment horizontal="right" vertical="top" wrapText="1"/>
    </xf>
    <xf numFmtId="49" fontId="26" fillId="10" borderId="7" xfId="0" applyNumberFormat="1" applyFont="1" applyFill="1" applyBorder="1" applyAlignment="1">
      <alignment horizontal="center" vertical="top" wrapText="1"/>
    </xf>
    <xf numFmtId="165" fontId="26" fillId="10" borderId="7" xfId="1" applyFont="1" applyFill="1" applyBorder="1" applyAlignment="1" applyProtection="1">
      <alignment horizontal="center" vertical="top" wrapText="1"/>
    </xf>
    <xf numFmtId="4" fontId="26" fillId="10" borderId="7" xfId="0" applyNumberFormat="1" applyFont="1" applyFill="1" applyBorder="1" applyAlignment="1">
      <alignment horizontal="center" vertical="top" wrapText="1"/>
    </xf>
    <xf numFmtId="165" fontId="0" fillId="0" borderId="0" xfId="0" applyNumberFormat="1" applyAlignment="1">
      <alignment horizontal="right" vertical="center"/>
    </xf>
    <xf numFmtId="165" fontId="0" fillId="0" borderId="0" xfId="0" applyNumberFormat="1"/>
    <xf numFmtId="0" fontId="0" fillId="0" borderId="7" xfId="0" applyBorder="1" applyAlignment="1">
      <alignment horizontal="center" vertical="center"/>
    </xf>
    <xf numFmtId="0" fontId="0" fillId="0" borderId="0" xfId="0" applyAlignment="1">
      <alignment vertical="center"/>
    </xf>
    <xf numFmtId="0" fontId="2" fillId="3" borderId="0" xfId="0" applyFont="1" applyFill="1" applyAlignment="1">
      <alignment horizontal="center" wrapText="1"/>
    </xf>
    <xf numFmtId="4" fontId="16" fillId="0" borderId="6" xfId="6" applyNumberFormat="1" applyFont="1" applyBorder="1" applyAlignment="1">
      <alignment horizontal="right" vertical="center"/>
    </xf>
    <xf numFmtId="3" fontId="16" fillId="0" borderId="6" xfId="6" applyNumberFormat="1" applyFont="1" applyBorder="1" applyAlignment="1">
      <alignment horizontal="right" vertical="center"/>
    </xf>
    <xf numFmtId="165" fontId="16" fillId="0" borderId="6" xfId="1" applyFont="1" applyBorder="1" applyAlignment="1">
      <alignment horizontal="right" vertical="center"/>
    </xf>
    <xf numFmtId="3" fontId="16" fillId="0" borderId="6" xfId="1" applyNumberFormat="1" applyFont="1" applyBorder="1" applyAlignment="1">
      <alignment horizontal="right" vertical="center"/>
    </xf>
    <xf numFmtId="164" fontId="16" fillId="0" borderId="6" xfId="2" applyFont="1" applyBorder="1" applyAlignment="1">
      <alignment horizontal="right" vertical="center"/>
    </xf>
    <xf numFmtId="4" fontId="16" fillId="0" borderId="6" xfId="6" applyNumberFormat="1" applyFont="1" applyBorder="1" applyAlignment="1">
      <alignment vertical="center"/>
    </xf>
    <xf numFmtId="3" fontId="16" fillId="0" borderId="6" xfId="6" applyNumberFormat="1" applyFont="1" applyBorder="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9" fillId="11" borderId="13" xfId="0" applyFont="1" applyFill="1" applyBorder="1" applyAlignment="1">
      <alignment horizontal="right" vertical="center"/>
    </xf>
    <xf numFmtId="0" fontId="29" fillId="11" borderId="13" xfId="0" applyFont="1" applyFill="1" applyBorder="1" applyAlignment="1">
      <alignment horizontal="center" vertical="center"/>
    </xf>
    <xf numFmtId="0" fontId="29" fillId="11" borderId="13" xfId="0" applyFont="1" applyFill="1" applyBorder="1" applyAlignment="1">
      <alignment horizontal="left" vertical="center"/>
    </xf>
    <xf numFmtId="0" fontId="28" fillId="12" borderId="13" xfId="0" applyFont="1" applyFill="1" applyBorder="1" applyAlignment="1">
      <alignment horizontal="left" vertical="center"/>
    </xf>
    <xf numFmtId="0" fontId="0" fillId="13" borderId="0" xfId="0" applyFill="1"/>
    <xf numFmtId="0" fontId="28" fillId="14" borderId="13" xfId="0" applyFont="1" applyFill="1" applyBorder="1" applyAlignment="1">
      <alignment horizontal="left" vertical="center"/>
    </xf>
    <xf numFmtId="3" fontId="27" fillId="0" borderId="0" xfId="0" applyNumberFormat="1" applyFont="1" applyAlignment="1">
      <alignment horizontal="right" vertical="center" shrinkToFit="1"/>
    </xf>
    <xf numFmtId="3" fontId="27" fillId="15" borderId="0" xfId="0" applyNumberFormat="1" applyFont="1" applyFill="1" applyAlignment="1">
      <alignment horizontal="right" vertical="center" shrinkToFit="1"/>
    </xf>
    <xf numFmtId="174" fontId="27" fillId="15" borderId="0" xfId="0" applyNumberFormat="1" applyFont="1" applyFill="1" applyAlignment="1">
      <alignment horizontal="right" vertical="center" shrinkToFit="1"/>
    </xf>
    <xf numFmtId="174" fontId="27" fillId="0" borderId="0" xfId="0" applyNumberFormat="1" applyFont="1" applyAlignment="1">
      <alignment horizontal="right" vertical="center" shrinkToFit="1"/>
    </xf>
    <xf numFmtId="4" fontId="27" fillId="15" borderId="0" xfId="0" applyNumberFormat="1" applyFont="1" applyFill="1" applyAlignment="1">
      <alignment horizontal="right" vertical="center" shrinkToFi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14" fontId="30" fillId="2" borderId="3" xfId="0" applyNumberFormat="1" applyFont="1" applyFill="1" applyBorder="1" applyAlignment="1">
      <alignment wrapText="1"/>
    </xf>
    <xf numFmtId="166" fontId="30" fillId="2" borderId="4" xfId="0" applyNumberFormat="1" applyFont="1" applyFill="1" applyBorder="1" applyAlignment="1">
      <alignment horizontal="right" wrapText="1"/>
    </xf>
    <xf numFmtId="166" fontId="30" fillId="2" borderId="5" xfId="0" applyNumberFormat="1" applyFont="1" applyFill="1" applyBorder="1" applyAlignment="1">
      <alignment horizontal="right" wrapText="1"/>
    </xf>
    <xf numFmtId="0" fontId="32" fillId="0" borderId="0" xfId="0" applyFont="1"/>
    <xf numFmtId="0" fontId="31" fillId="0" borderId="0" xfId="0" applyFont="1"/>
    <xf numFmtId="0" fontId="22" fillId="0" borderId="0" xfId="0" applyFont="1" applyAlignment="1">
      <alignment horizontal="center" vertical="top" wrapText="1"/>
    </xf>
    <xf numFmtId="0" fontId="22" fillId="0" borderId="0" xfId="0" applyFont="1" applyAlignment="1">
      <alignment horizontal="center" vertical="top"/>
    </xf>
    <xf numFmtId="0" fontId="17" fillId="0" borderId="0" xfId="0" applyFont="1" applyAlignment="1">
      <alignment vertical="center"/>
    </xf>
    <xf numFmtId="170" fontId="0" fillId="0" borderId="0" xfId="0" applyNumberFormat="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3" borderId="0" xfId="0" applyFont="1" applyFill="1" applyAlignment="1">
      <alignment horizontal="center" wrapText="1"/>
    </xf>
    <xf numFmtId="0" fontId="2" fillId="3" borderId="0" xfId="0" applyFont="1" applyFill="1" applyAlignment="1">
      <alignment horizontal="center" vertical="center" wrapText="1"/>
    </xf>
    <xf numFmtId="0" fontId="3" fillId="0" borderId="0" xfId="3" applyAlignment="1">
      <alignment horizontal="left" indent="3"/>
    </xf>
    <xf numFmtId="0" fontId="16" fillId="0" borderId="0" xfId="0" applyFont="1" applyAlignment="1">
      <alignment horizontal="right"/>
    </xf>
    <xf numFmtId="0" fontId="15" fillId="4" borderId="6" xfId="0" applyFont="1" applyFill="1" applyBorder="1" applyAlignment="1">
      <alignment horizontal="center" vertical="center" wrapText="1"/>
    </xf>
  </cellXfs>
  <cellStyles count="7">
    <cellStyle name="Hipervínculo" xfId="3" builtinId="8"/>
    <cellStyle name="Millares" xfId="1" builtinId="3"/>
    <cellStyle name="Moneda" xfId="2" builtinId="4"/>
    <cellStyle name="Moneda 2" xfId="5" xr:uid="{00000000-0005-0000-0000-000003000000}"/>
    <cellStyle name="Normal" xfId="0" builtinId="0"/>
    <cellStyle name="Normal 2" xfId="4" xr:uid="{00000000-0005-0000-0000-000005000000}"/>
    <cellStyle name="Normal 3" xfId="6" xr:uid="{00000000-0005-0000-0000-000006000000}"/>
  </cellStyles>
  <dxfs count="5">
    <dxf>
      <numFmt numFmtId="167" formatCode="0.00000"/>
    </dxf>
    <dxf>
      <numFmt numFmtId="165" formatCode="_(* #,##0.00_);_(* \(#,##0.00\);_(* &quot;-&quot;??_);_(@_)"/>
    </dxf>
    <dxf>
      <numFmt numFmtId="165" formatCode="_(* #,##0.00_);_(* \(#,##0.00\);_(* &quot;-&quot;??_);_(@_)"/>
    </dxf>
    <dxf>
      <alignment horizontal="right" readingOrder="0"/>
    </dxf>
    <dxf>
      <alignment vertic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0</xdr:col>
      <xdr:colOff>0</xdr:colOff>
      <xdr:row>82</xdr:row>
      <xdr:rowOff>0</xdr:rowOff>
    </xdr:from>
    <xdr:ext cx="6350" cy="83185"/>
    <xdr:sp macro="" textlink="">
      <xdr:nvSpPr>
        <xdr:cNvPr id="2" name="Shape 12">
          <a:extLst>
            <a:ext uri="{FF2B5EF4-FFF2-40B4-BE49-F238E27FC236}">
              <a16:creationId xmlns:a16="http://schemas.microsoft.com/office/drawing/2014/main" id="{E52644AF-03AF-4AF0-9657-074075B7E579}"/>
            </a:ext>
          </a:extLst>
        </xdr:cNvPr>
        <xdr:cNvSpPr/>
      </xdr:nvSpPr>
      <xdr:spPr>
        <a:xfrm>
          <a:off x="0" y="15735300"/>
          <a:ext cx="6350" cy="83185"/>
        </a:xfrm>
        <a:custGeom>
          <a:avLst/>
          <a:gdLst/>
          <a:ahLst/>
          <a:cxnLst/>
          <a:rect l="0" t="0" r="0" b="0"/>
          <a:pathLst>
            <a:path w="6350" h="83185">
              <a:moveTo>
                <a:pt x="0" y="0"/>
              </a:moveTo>
              <a:lnTo>
                <a:pt x="6355" y="0"/>
              </a:lnTo>
              <a:lnTo>
                <a:pt x="6355" y="82625"/>
              </a:lnTo>
              <a:lnTo>
                <a:pt x="0" y="82625"/>
              </a:lnTo>
              <a:lnTo>
                <a:pt x="0" y="0"/>
              </a:lnTo>
              <a:close/>
            </a:path>
          </a:pathLst>
        </a:custGeom>
        <a:solidFill>
          <a:srgbClr val="DEE2E6"/>
        </a:solidFill>
      </xdr:spPr>
    </xdr:sp>
    <xdr:clientData/>
  </xdr:oneCellAnchor>
  <xdr:oneCellAnchor>
    <xdr:from>
      <xdr:col>0</xdr:col>
      <xdr:colOff>1967227</xdr:colOff>
      <xdr:row>82</xdr:row>
      <xdr:rowOff>0</xdr:rowOff>
    </xdr:from>
    <xdr:ext cx="6350" cy="83185"/>
    <xdr:sp macro="" textlink="">
      <xdr:nvSpPr>
        <xdr:cNvPr id="3" name="Shape 13">
          <a:extLst>
            <a:ext uri="{FF2B5EF4-FFF2-40B4-BE49-F238E27FC236}">
              <a16:creationId xmlns:a16="http://schemas.microsoft.com/office/drawing/2014/main" id="{738BBE9C-FDA7-48CC-A323-6C3FC60E73A7}"/>
            </a:ext>
          </a:extLst>
        </xdr:cNvPr>
        <xdr:cNvSpPr/>
      </xdr:nvSpPr>
      <xdr:spPr>
        <a:xfrm>
          <a:off x="757552" y="15735300"/>
          <a:ext cx="6350" cy="83185"/>
        </a:xfrm>
        <a:custGeom>
          <a:avLst/>
          <a:gdLst/>
          <a:ahLst/>
          <a:cxnLst/>
          <a:rect l="0" t="0" r="0" b="0"/>
          <a:pathLst>
            <a:path w="6350" h="83185">
              <a:moveTo>
                <a:pt x="6355" y="82625"/>
              </a:moveTo>
              <a:lnTo>
                <a:pt x="0" y="82625"/>
              </a:lnTo>
              <a:lnTo>
                <a:pt x="0" y="0"/>
              </a:lnTo>
              <a:lnTo>
                <a:pt x="6355" y="0"/>
              </a:lnTo>
              <a:lnTo>
                <a:pt x="6355" y="82625"/>
              </a:lnTo>
              <a:close/>
            </a:path>
          </a:pathLst>
        </a:custGeom>
        <a:solidFill>
          <a:srgbClr val="DEE2E6"/>
        </a:solidFill>
      </xdr:spPr>
    </xdr:sp>
    <xdr:clientData/>
  </xdr:oneCellAnchor>
  <xdr:oneCellAnchor>
    <xdr:from>
      <xdr:col>1</xdr:col>
      <xdr:colOff>1439542</xdr:colOff>
      <xdr:row>82</xdr:row>
      <xdr:rowOff>0</xdr:rowOff>
    </xdr:from>
    <xdr:ext cx="6350" cy="83185"/>
    <xdr:sp macro="" textlink="">
      <xdr:nvSpPr>
        <xdr:cNvPr id="4" name="Shape 14">
          <a:extLst>
            <a:ext uri="{FF2B5EF4-FFF2-40B4-BE49-F238E27FC236}">
              <a16:creationId xmlns:a16="http://schemas.microsoft.com/office/drawing/2014/main" id="{91096903-0D1C-4160-8C7F-C93D276F071C}"/>
            </a:ext>
          </a:extLst>
        </xdr:cNvPr>
        <xdr:cNvSpPr/>
      </xdr:nvSpPr>
      <xdr:spPr>
        <a:xfrm>
          <a:off x="1858642" y="15735300"/>
          <a:ext cx="6350" cy="83185"/>
        </a:xfrm>
        <a:custGeom>
          <a:avLst/>
          <a:gdLst/>
          <a:ahLst/>
          <a:cxnLst/>
          <a:rect l="0" t="0" r="0" b="0"/>
          <a:pathLst>
            <a:path w="6350" h="83185">
              <a:moveTo>
                <a:pt x="6355" y="82625"/>
              </a:moveTo>
              <a:lnTo>
                <a:pt x="0" y="82625"/>
              </a:lnTo>
              <a:lnTo>
                <a:pt x="0" y="0"/>
              </a:lnTo>
              <a:lnTo>
                <a:pt x="6355" y="0"/>
              </a:lnTo>
              <a:lnTo>
                <a:pt x="6355" y="82625"/>
              </a:lnTo>
              <a:close/>
            </a:path>
          </a:pathLst>
        </a:custGeom>
        <a:solidFill>
          <a:srgbClr val="DEE2E6"/>
        </a:solidFill>
      </xdr:spPr>
    </xdr:sp>
    <xdr:clientData/>
  </xdr:oneCellAnchor>
  <xdr:oneCellAnchor>
    <xdr:from>
      <xdr:col>2</xdr:col>
      <xdr:colOff>892807</xdr:colOff>
      <xdr:row>82</xdr:row>
      <xdr:rowOff>0</xdr:rowOff>
    </xdr:from>
    <xdr:ext cx="6350" cy="83185"/>
    <xdr:sp macro="" textlink="">
      <xdr:nvSpPr>
        <xdr:cNvPr id="5" name="Shape 15">
          <a:extLst>
            <a:ext uri="{FF2B5EF4-FFF2-40B4-BE49-F238E27FC236}">
              <a16:creationId xmlns:a16="http://schemas.microsoft.com/office/drawing/2014/main" id="{872F1EA4-8914-4590-9078-D19662E88BD3}"/>
            </a:ext>
          </a:extLst>
        </xdr:cNvPr>
        <xdr:cNvSpPr/>
      </xdr:nvSpPr>
      <xdr:spPr>
        <a:xfrm>
          <a:off x="2731132" y="15735300"/>
          <a:ext cx="6350" cy="83185"/>
        </a:xfrm>
        <a:custGeom>
          <a:avLst/>
          <a:gdLst/>
          <a:ahLst/>
          <a:cxnLst/>
          <a:rect l="0" t="0" r="0" b="0"/>
          <a:pathLst>
            <a:path w="6350" h="83185">
              <a:moveTo>
                <a:pt x="6355" y="82625"/>
              </a:moveTo>
              <a:lnTo>
                <a:pt x="0" y="82625"/>
              </a:lnTo>
              <a:lnTo>
                <a:pt x="0" y="0"/>
              </a:lnTo>
              <a:lnTo>
                <a:pt x="6355" y="0"/>
              </a:lnTo>
              <a:lnTo>
                <a:pt x="6355" y="82625"/>
              </a:lnTo>
              <a:close/>
            </a:path>
          </a:pathLst>
        </a:custGeom>
        <a:solidFill>
          <a:srgbClr val="DEE2E6"/>
        </a:solidFill>
      </xdr:spPr>
    </xdr:sp>
    <xdr:clientData/>
  </xdr:oneCellAnchor>
  <xdr:oneCellAnchor>
    <xdr:from>
      <xdr:col>3</xdr:col>
      <xdr:colOff>1108706</xdr:colOff>
      <xdr:row>82</xdr:row>
      <xdr:rowOff>0</xdr:rowOff>
    </xdr:from>
    <xdr:ext cx="6350" cy="83185"/>
    <xdr:sp macro="" textlink="">
      <xdr:nvSpPr>
        <xdr:cNvPr id="6" name="Shape 16">
          <a:extLst>
            <a:ext uri="{FF2B5EF4-FFF2-40B4-BE49-F238E27FC236}">
              <a16:creationId xmlns:a16="http://schemas.microsoft.com/office/drawing/2014/main" id="{9FB48FC6-A3DF-4ACC-BB79-BDE988F528BD}"/>
            </a:ext>
          </a:extLst>
        </xdr:cNvPr>
        <xdr:cNvSpPr/>
      </xdr:nvSpPr>
      <xdr:spPr>
        <a:xfrm>
          <a:off x="3775706" y="15735300"/>
          <a:ext cx="6350" cy="83185"/>
        </a:xfrm>
        <a:custGeom>
          <a:avLst/>
          <a:gdLst/>
          <a:ahLst/>
          <a:cxnLst/>
          <a:rect l="0" t="0" r="0" b="0"/>
          <a:pathLst>
            <a:path w="6350" h="83185">
              <a:moveTo>
                <a:pt x="6355" y="82625"/>
              </a:moveTo>
              <a:lnTo>
                <a:pt x="0" y="82625"/>
              </a:lnTo>
              <a:lnTo>
                <a:pt x="0" y="0"/>
              </a:lnTo>
              <a:lnTo>
                <a:pt x="6355" y="0"/>
              </a:lnTo>
              <a:lnTo>
                <a:pt x="6355" y="82625"/>
              </a:lnTo>
              <a:close/>
            </a:path>
          </a:pathLst>
        </a:custGeom>
        <a:solidFill>
          <a:srgbClr val="DEE2E6"/>
        </a:solidFill>
      </xdr:spPr>
    </xdr:sp>
    <xdr:clientData/>
  </xdr:oneCellAnchor>
  <xdr:oneCellAnchor>
    <xdr:from>
      <xdr:col>4</xdr:col>
      <xdr:colOff>1109105</xdr:colOff>
      <xdr:row>82</xdr:row>
      <xdr:rowOff>0</xdr:rowOff>
    </xdr:from>
    <xdr:ext cx="6350" cy="83185"/>
    <xdr:sp macro="" textlink="">
      <xdr:nvSpPr>
        <xdr:cNvPr id="7" name="Shape 17">
          <a:extLst>
            <a:ext uri="{FF2B5EF4-FFF2-40B4-BE49-F238E27FC236}">
              <a16:creationId xmlns:a16="http://schemas.microsoft.com/office/drawing/2014/main" id="{0A3590B9-418C-42A6-90A1-38E6C78E8413}"/>
            </a:ext>
          </a:extLst>
        </xdr:cNvPr>
        <xdr:cNvSpPr/>
      </xdr:nvSpPr>
      <xdr:spPr>
        <a:xfrm>
          <a:off x="4823855" y="15735300"/>
          <a:ext cx="6350" cy="83185"/>
        </a:xfrm>
        <a:custGeom>
          <a:avLst/>
          <a:gdLst/>
          <a:ahLst/>
          <a:cxnLst/>
          <a:rect l="0" t="0" r="0" b="0"/>
          <a:pathLst>
            <a:path w="6350" h="83185">
              <a:moveTo>
                <a:pt x="6355" y="82625"/>
              </a:moveTo>
              <a:lnTo>
                <a:pt x="0" y="82625"/>
              </a:lnTo>
              <a:lnTo>
                <a:pt x="0" y="0"/>
              </a:lnTo>
              <a:lnTo>
                <a:pt x="6355" y="0"/>
              </a:lnTo>
              <a:lnTo>
                <a:pt x="6355" y="82625"/>
              </a:lnTo>
              <a:close/>
            </a:path>
          </a:pathLst>
        </a:custGeom>
        <a:solidFill>
          <a:srgbClr val="DEE2E6"/>
        </a:solidFill>
      </xdr:spPr>
    </xdr:sp>
    <xdr:clientData/>
  </xdr:oneCellAnchor>
  <xdr:oneCellAnchor>
    <xdr:from>
      <xdr:col>0</xdr:col>
      <xdr:colOff>0</xdr:colOff>
      <xdr:row>246</xdr:row>
      <xdr:rowOff>108060</xdr:rowOff>
    </xdr:from>
    <xdr:ext cx="6350" cy="70485"/>
    <xdr:sp macro="" textlink="">
      <xdr:nvSpPr>
        <xdr:cNvPr id="8" name="Shape 18">
          <a:extLst>
            <a:ext uri="{FF2B5EF4-FFF2-40B4-BE49-F238E27FC236}">
              <a16:creationId xmlns:a16="http://schemas.microsoft.com/office/drawing/2014/main" id="{8542BCDE-F838-4BC2-ADD1-39EA7688D06D}"/>
            </a:ext>
          </a:extLst>
        </xdr:cNvPr>
        <xdr:cNvSpPr/>
      </xdr:nvSpPr>
      <xdr:spPr>
        <a:xfrm>
          <a:off x="0" y="47085360"/>
          <a:ext cx="6350" cy="70485"/>
        </a:xfrm>
        <a:custGeom>
          <a:avLst/>
          <a:gdLst/>
          <a:ahLst/>
          <a:cxnLst/>
          <a:rect l="0" t="0" r="0" b="0"/>
          <a:pathLst>
            <a:path w="6350" h="70485">
              <a:moveTo>
                <a:pt x="0" y="0"/>
              </a:moveTo>
              <a:lnTo>
                <a:pt x="6355" y="0"/>
              </a:lnTo>
              <a:lnTo>
                <a:pt x="6355" y="69905"/>
              </a:lnTo>
              <a:lnTo>
                <a:pt x="0" y="69905"/>
              </a:lnTo>
              <a:lnTo>
                <a:pt x="0" y="0"/>
              </a:lnTo>
              <a:close/>
            </a:path>
          </a:pathLst>
        </a:custGeom>
        <a:solidFill>
          <a:srgbClr val="DEE2E6"/>
        </a:solidFill>
      </xdr:spPr>
    </xdr:sp>
    <xdr:clientData/>
  </xdr:oneCellAnchor>
  <xdr:oneCellAnchor>
    <xdr:from>
      <xdr:col>0</xdr:col>
      <xdr:colOff>1967227</xdr:colOff>
      <xdr:row>246</xdr:row>
      <xdr:rowOff>108063</xdr:rowOff>
    </xdr:from>
    <xdr:ext cx="6350" cy="70485"/>
    <xdr:sp macro="" textlink="">
      <xdr:nvSpPr>
        <xdr:cNvPr id="9" name="Shape 19">
          <a:extLst>
            <a:ext uri="{FF2B5EF4-FFF2-40B4-BE49-F238E27FC236}">
              <a16:creationId xmlns:a16="http://schemas.microsoft.com/office/drawing/2014/main" id="{8E9FDECC-2520-4EEC-802A-4240B088838E}"/>
            </a:ext>
          </a:extLst>
        </xdr:cNvPr>
        <xdr:cNvSpPr/>
      </xdr:nvSpPr>
      <xdr:spPr>
        <a:xfrm>
          <a:off x="757552" y="47085363"/>
          <a:ext cx="6350" cy="70485"/>
        </a:xfrm>
        <a:custGeom>
          <a:avLst/>
          <a:gdLst/>
          <a:ahLst/>
          <a:cxnLst/>
          <a:rect l="0" t="0" r="0" b="0"/>
          <a:pathLst>
            <a:path w="6350" h="70485">
              <a:moveTo>
                <a:pt x="6355" y="69905"/>
              </a:moveTo>
              <a:lnTo>
                <a:pt x="0" y="69905"/>
              </a:lnTo>
              <a:lnTo>
                <a:pt x="0" y="0"/>
              </a:lnTo>
              <a:lnTo>
                <a:pt x="6355" y="0"/>
              </a:lnTo>
              <a:lnTo>
                <a:pt x="6355" y="69905"/>
              </a:lnTo>
              <a:close/>
            </a:path>
          </a:pathLst>
        </a:custGeom>
        <a:solidFill>
          <a:srgbClr val="DEE2E6"/>
        </a:solidFill>
      </xdr:spPr>
    </xdr:sp>
    <xdr:clientData/>
  </xdr:oneCellAnchor>
  <xdr:oneCellAnchor>
    <xdr:from>
      <xdr:col>1</xdr:col>
      <xdr:colOff>1439542</xdr:colOff>
      <xdr:row>246</xdr:row>
      <xdr:rowOff>108063</xdr:rowOff>
    </xdr:from>
    <xdr:ext cx="6350" cy="70485"/>
    <xdr:sp macro="" textlink="">
      <xdr:nvSpPr>
        <xdr:cNvPr id="10" name="Shape 20">
          <a:extLst>
            <a:ext uri="{FF2B5EF4-FFF2-40B4-BE49-F238E27FC236}">
              <a16:creationId xmlns:a16="http://schemas.microsoft.com/office/drawing/2014/main" id="{EF7AD742-E8D8-474F-B663-6C2B7C6854C6}"/>
            </a:ext>
          </a:extLst>
        </xdr:cNvPr>
        <xdr:cNvSpPr/>
      </xdr:nvSpPr>
      <xdr:spPr>
        <a:xfrm>
          <a:off x="1858642" y="47085363"/>
          <a:ext cx="6350" cy="70485"/>
        </a:xfrm>
        <a:custGeom>
          <a:avLst/>
          <a:gdLst/>
          <a:ahLst/>
          <a:cxnLst/>
          <a:rect l="0" t="0" r="0" b="0"/>
          <a:pathLst>
            <a:path w="6350" h="70485">
              <a:moveTo>
                <a:pt x="6355" y="69905"/>
              </a:moveTo>
              <a:lnTo>
                <a:pt x="0" y="69905"/>
              </a:lnTo>
              <a:lnTo>
                <a:pt x="0" y="0"/>
              </a:lnTo>
              <a:lnTo>
                <a:pt x="6355" y="0"/>
              </a:lnTo>
              <a:lnTo>
                <a:pt x="6355" y="69905"/>
              </a:lnTo>
              <a:close/>
            </a:path>
          </a:pathLst>
        </a:custGeom>
        <a:solidFill>
          <a:srgbClr val="DEE2E6"/>
        </a:solidFill>
      </xdr:spPr>
    </xdr:sp>
    <xdr:clientData/>
  </xdr:oneCellAnchor>
  <xdr:oneCellAnchor>
    <xdr:from>
      <xdr:col>2</xdr:col>
      <xdr:colOff>892807</xdr:colOff>
      <xdr:row>246</xdr:row>
      <xdr:rowOff>108063</xdr:rowOff>
    </xdr:from>
    <xdr:ext cx="6350" cy="70485"/>
    <xdr:sp macro="" textlink="">
      <xdr:nvSpPr>
        <xdr:cNvPr id="11" name="Shape 21">
          <a:extLst>
            <a:ext uri="{FF2B5EF4-FFF2-40B4-BE49-F238E27FC236}">
              <a16:creationId xmlns:a16="http://schemas.microsoft.com/office/drawing/2014/main" id="{7AC32678-5C75-4C9C-AF03-5289455C10C8}"/>
            </a:ext>
          </a:extLst>
        </xdr:cNvPr>
        <xdr:cNvSpPr/>
      </xdr:nvSpPr>
      <xdr:spPr>
        <a:xfrm>
          <a:off x="2731132" y="47085363"/>
          <a:ext cx="6350" cy="70485"/>
        </a:xfrm>
        <a:custGeom>
          <a:avLst/>
          <a:gdLst/>
          <a:ahLst/>
          <a:cxnLst/>
          <a:rect l="0" t="0" r="0" b="0"/>
          <a:pathLst>
            <a:path w="6350" h="70485">
              <a:moveTo>
                <a:pt x="6355" y="69905"/>
              </a:moveTo>
              <a:lnTo>
                <a:pt x="0" y="69905"/>
              </a:lnTo>
              <a:lnTo>
                <a:pt x="0" y="0"/>
              </a:lnTo>
              <a:lnTo>
                <a:pt x="6355" y="0"/>
              </a:lnTo>
              <a:lnTo>
                <a:pt x="6355" y="69905"/>
              </a:lnTo>
              <a:close/>
            </a:path>
          </a:pathLst>
        </a:custGeom>
        <a:solidFill>
          <a:srgbClr val="DEE2E6"/>
        </a:solidFill>
      </xdr:spPr>
    </xdr:sp>
    <xdr:clientData/>
  </xdr:oneCellAnchor>
  <xdr:oneCellAnchor>
    <xdr:from>
      <xdr:col>3</xdr:col>
      <xdr:colOff>1108706</xdr:colOff>
      <xdr:row>246</xdr:row>
      <xdr:rowOff>108063</xdr:rowOff>
    </xdr:from>
    <xdr:ext cx="6350" cy="70485"/>
    <xdr:sp macro="" textlink="">
      <xdr:nvSpPr>
        <xdr:cNvPr id="12" name="Shape 22">
          <a:extLst>
            <a:ext uri="{FF2B5EF4-FFF2-40B4-BE49-F238E27FC236}">
              <a16:creationId xmlns:a16="http://schemas.microsoft.com/office/drawing/2014/main" id="{72F0CEEC-116B-437D-804A-07008E611F2C}"/>
            </a:ext>
          </a:extLst>
        </xdr:cNvPr>
        <xdr:cNvSpPr/>
      </xdr:nvSpPr>
      <xdr:spPr>
        <a:xfrm>
          <a:off x="3775706" y="47085363"/>
          <a:ext cx="6350" cy="70485"/>
        </a:xfrm>
        <a:custGeom>
          <a:avLst/>
          <a:gdLst/>
          <a:ahLst/>
          <a:cxnLst/>
          <a:rect l="0" t="0" r="0" b="0"/>
          <a:pathLst>
            <a:path w="6350" h="70485">
              <a:moveTo>
                <a:pt x="6355" y="69905"/>
              </a:moveTo>
              <a:lnTo>
                <a:pt x="0" y="69905"/>
              </a:lnTo>
              <a:lnTo>
                <a:pt x="0" y="0"/>
              </a:lnTo>
              <a:lnTo>
                <a:pt x="6355" y="0"/>
              </a:lnTo>
              <a:lnTo>
                <a:pt x="6355" y="69905"/>
              </a:lnTo>
              <a:close/>
            </a:path>
          </a:pathLst>
        </a:custGeom>
        <a:solidFill>
          <a:srgbClr val="DEE2E6"/>
        </a:solidFill>
      </xdr:spPr>
    </xdr:sp>
    <xdr:clientData/>
  </xdr:oneCellAnchor>
  <xdr:oneCellAnchor>
    <xdr:from>
      <xdr:col>4</xdr:col>
      <xdr:colOff>1109105</xdr:colOff>
      <xdr:row>246</xdr:row>
      <xdr:rowOff>108063</xdr:rowOff>
    </xdr:from>
    <xdr:ext cx="6350" cy="70485"/>
    <xdr:sp macro="" textlink="">
      <xdr:nvSpPr>
        <xdr:cNvPr id="13" name="Shape 23">
          <a:extLst>
            <a:ext uri="{FF2B5EF4-FFF2-40B4-BE49-F238E27FC236}">
              <a16:creationId xmlns:a16="http://schemas.microsoft.com/office/drawing/2014/main" id="{1C661E6A-9843-402F-85F2-6D729B6E6257}"/>
            </a:ext>
          </a:extLst>
        </xdr:cNvPr>
        <xdr:cNvSpPr/>
      </xdr:nvSpPr>
      <xdr:spPr>
        <a:xfrm>
          <a:off x="4823855" y="47085363"/>
          <a:ext cx="6350" cy="70485"/>
        </a:xfrm>
        <a:custGeom>
          <a:avLst/>
          <a:gdLst/>
          <a:ahLst/>
          <a:cxnLst/>
          <a:rect l="0" t="0" r="0" b="0"/>
          <a:pathLst>
            <a:path w="6350" h="70485">
              <a:moveTo>
                <a:pt x="6355" y="69905"/>
              </a:moveTo>
              <a:lnTo>
                <a:pt x="0" y="69905"/>
              </a:lnTo>
              <a:lnTo>
                <a:pt x="0" y="0"/>
              </a:lnTo>
              <a:lnTo>
                <a:pt x="6355" y="0"/>
              </a:lnTo>
              <a:lnTo>
                <a:pt x="6355" y="69905"/>
              </a:lnTo>
              <a:close/>
            </a:path>
          </a:pathLst>
        </a:custGeom>
        <a:solidFill>
          <a:srgbClr val="DEE2E6"/>
        </a:solidFill>
      </xdr:spPr>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inf_sri/CAMFI/Precios%20de%20Transferencia/Banano/Precios%20Comparables%202022/Tipo%20de%20Cambio%20BCE%20202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erro Piñeiros, Carlos Alberto" refreshedDate="44638.376211226852" createdVersion="6" refreshedVersion="6" minRefreshableVersion="3" recordCount="226" xr:uid="{00000000-000A-0000-FFFF-FFFF0C000000}">
  <cacheSource type="worksheet">
    <worksheetSource ref="A3:I229" sheet="Datos Originales FR"/>
  </cacheSource>
  <cacheFields count="9">
    <cacheField name="TNVED" numFmtId="0">
      <sharedItems/>
    </cacheField>
    <cacheField name="Country" numFmtId="3">
      <sharedItems/>
    </cacheField>
    <cacheField name="Period" numFmtId="0">
      <sharedItems count="13">
        <s v="01 2021"/>
        <s v="01 2022"/>
        <s v="02 2021"/>
        <s v="03 2021"/>
        <s v="04 2021"/>
        <s v="05 2021"/>
        <s v="06 2021"/>
        <s v="07 2021"/>
        <s v="08 2021"/>
        <s v="09 2021"/>
        <s v="10 2021"/>
        <s v="11 2021"/>
        <s v="12 2021"/>
      </sharedItems>
    </cacheField>
    <cacheField name="Direction" numFmtId="49">
      <sharedItems/>
    </cacheField>
    <cacheField name="Cost, USD" numFmtId="165">
      <sharedItems containsSemiMixedTypes="0" containsString="0" containsNumber="1" minValue="12408.5" maxValue="36264629.649999999"/>
    </cacheField>
    <cacheField name="Weight, kg" numFmtId="165">
      <sharedItems containsSemiMixedTypes="0" containsString="0" containsNumber="1" minValue="20057" maxValue="49166165.07"/>
    </cacheField>
    <cacheField name="Number in DEI" numFmtId="4">
      <sharedItems containsSemiMixedTypes="0" containsString="0" containsNumber="1" containsInteger="1" minValue="0" maxValue="0"/>
    </cacheField>
    <cacheField name="Federal District" numFmtId="4">
      <sharedItems/>
    </cacheField>
    <cacheField name="The subject of the Russian Federation" numFmtId="4">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PCA" refreshedDate="44984.619752893515" createdVersion="6" refreshedVersion="6" minRefreshableVersion="3" recordCount="365" xr:uid="{FD359FF0-49C7-426C-914D-C45FD4397DDA}">
  <cacheSource type="worksheet">
    <worksheetSource ref="A5:E370" sheet="Hoja1" r:id="rId2"/>
  </cacheSource>
  <cacheFields count="6">
    <cacheField name="Fechas Disponibles" numFmtId="14">
      <sharedItems containsSemiMixedTypes="0" containsNonDate="0" containsDate="1" containsString="0" minDate="2022-01-01T00:00:00" maxDate="2023-01-01T00:00:00" count="365">
        <d v="2022-01-01T00:00:00"/>
        <d v="2022-01-02T00:00:00"/>
        <d v="2022-01-03T00:00:00"/>
        <d v="2022-01-04T00:00:00"/>
        <d v="2022-01-05T00:00:00"/>
        <d v="2022-01-06T00:00:00"/>
        <d v="2022-01-07T00:00:00"/>
        <d v="2022-01-08T00:00:00"/>
        <d v="2022-01-09T00:00:00"/>
        <d v="2022-01-10T00:00:00"/>
        <d v="2022-01-11T00:00:00"/>
        <d v="2022-01-12T00:00:00"/>
        <d v="2022-01-13T00:00:00"/>
        <d v="2022-01-14T00:00:00"/>
        <d v="2022-01-15T00:00:00"/>
        <d v="2022-01-16T00:00:00"/>
        <d v="2022-01-17T00:00:00"/>
        <d v="2022-01-18T00:00:00"/>
        <d v="2022-01-19T00:00:00"/>
        <d v="2022-01-20T00:00:00"/>
        <d v="2022-01-21T00:00:00"/>
        <d v="2022-01-22T00:00:00"/>
        <d v="2022-01-23T00:00:00"/>
        <d v="2022-01-24T00:00:00"/>
        <d v="2022-01-25T00:00:00"/>
        <d v="2022-01-26T00:00:00"/>
        <d v="2022-01-27T00:00:00"/>
        <d v="2022-01-28T00:00:00"/>
        <d v="2022-01-29T00:00:00"/>
        <d v="2022-01-30T00:00:00"/>
        <d v="2022-01-31T00:00:00"/>
        <d v="2022-02-01T00:00:00"/>
        <d v="2022-02-02T00:00:00"/>
        <d v="2022-02-03T00:00:00"/>
        <d v="2022-02-04T00:00:00"/>
        <d v="2022-02-05T00:00:00"/>
        <d v="2022-02-06T00:00:00"/>
        <d v="2022-02-07T00:00:00"/>
        <d v="2022-02-08T00:00:00"/>
        <d v="2022-02-09T00:00:00"/>
        <d v="2022-02-10T00:00:00"/>
        <d v="2022-02-11T00:00:00"/>
        <d v="2022-02-12T00:00:00"/>
        <d v="2022-02-13T00:00:00"/>
        <d v="2022-02-14T00:00:00"/>
        <d v="2022-02-15T00:00:00"/>
        <d v="2022-02-16T00:00:00"/>
        <d v="2022-02-17T00:00:00"/>
        <d v="2022-02-18T00:00:00"/>
        <d v="2022-02-19T00:00:00"/>
        <d v="2022-02-20T00:00:00"/>
        <d v="2022-02-21T00:00:00"/>
        <d v="2022-02-22T00:00:00"/>
        <d v="2022-02-23T00:00:00"/>
        <d v="2022-02-24T00:00:00"/>
        <d v="2022-02-25T00:00:00"/>
        <d v="2022-02-26T00:00:00"/>
        <d v="2022-02-27T00:00:00"/>
        <d v="2022-02-28T00:00:00"/>
        <d v="2022-03-01T00:00:00"/>
        <d v="2022-03-02T00:00:00"/>
        <d v="2022-03-03T00:00:00"/>
        <d v="2022-03-04T00:00:00"/>
        <d v="2022-03-05T00:00:00"/>
        <d v="2022-03-06T00:00:00"/>
        <d v="2022-03-07T00:00:00"/>
        <d v="2022-03-08T00:00:00"/>
        <d v="2022-03-09T00:00:00"/>
        <d v="2022-03-10T00:00:00"/>
        <d v="2022-03-11T00:00:00"/>
        <d v="2022-03-12T00:00:00"/>
        <d v="2022-03-13T00:00:00"/>
        <d v="2022-03-14T00:00:00"/>
        <d v="2022-03-15T00:00:00"/>
        <d v="2022-03-16T00:00:00"/>
        <d v="2022-03-17T00:00:00"/>
        <d v="2022-03-18T00:00:00"/>
        <d v="2022-03-19T00:00:00"/>
        <d v="2022-03-20T00:00:00"/>
        <d v="2022-03-21T00:00:00"/>
        <d v="2022-03-22T00:00:00"/>
        <d v="2022-03-23T00:00:00"/>
        <d v="2022-03-24T00:00:00"/>
        <d v="2022-03-25T00:00:00"/>
        <d v="2022-03-26T00:00:00"/>
        <d v="2022-03-27T00:00:00"/>
        <d v="2022-03-28T00:00:00"/>
        <d v="2022-03-29T00:00:00"/>
        <d v="2022-03-30T00:00:00"/>
        <d v="2022-03-31T00:00:00"/>
        <d v="2022-04-01T00:00:00"/>
        <d v="2022-04-02T00:00:00"/>
        <d v="2022-04-03T00:00:00"/>
        <d v="2022-04-04T00:00:00"/>
        <d v="2022-04-05T00:00:00"/>
        <d v="2022-04-06T00:00:00"/>
        <d v="2022-04-07T00:00:00"/>
        <d v="2022-04-08T00:00:00"/>
        <d v="2022-04-09T00:00:00"/>
        <d v="2022-04-10T00:00:00"/>
        <d v="2022-04-11T00:00:00"/>
        <d v="2022-04-12T00:00:00"/>
        <d v="2022-04-13T00:00:00"/>
        <d v="2022-04-14T00:00:00"/>
        <d v="2022-04-15T00:00:00"/>
        <d v="2022-04-16T00:00:00"/>
        <d v="2022-04-17T00:00:00"/>
        <d v="2022-04-18T00:00:00"/>
        <d v="2022-04-19T00:00:00"/>
        <d v="2022-04-20T00:00:00"/>
        <d v="2022-04-21T00:00:00"/>
        <d v="2022-04-22T00:00:00"/>
        <d v="2022-04-23T00:00:00"/>
        <d v="2022-04-24T00:00:00"/>
        <d v="2022-04-25T00:00:00"/>
        <d v="2022-04-26T00:00:00"/>
        <d v="2022-04-27T00:00:00"/>
        <d v="2022-04-28T00:00:00"/>
        <d v="2022-04-29T00:00:00"/>
        <d v="2022-04-30T00:00:00"/>
        <d v="2022-05-01T00:00:00"/>
        <d v="2022-05-02T00:00:00"/>
        <d v="2022-05-03T00:00:00"/>
        <d v="2022-05-04T00:00:00"/>
        <d v="2022-05-05T00:00:00"/>
        <d v="2022-05-06T00:00:00"/>
        <d v="2022-05-07T00:00:00"/>
        <d v="2022-05-08T00:00:00"/>
        <d v="2022-05-09T00:00:00"/>
        <d v="2022-05-10T00:00:00"/>
        <d v="2022-05-11T00:00:00"/>
        <d v="2022-05-12T00:00:00"/>
        <d v="2022-05-13T00:00:00"/>
        <d v="2022-05-14T00:00:00"/>
        <d v="2022-05-15T00:00:00"/>
        <d v="2022-05-16T00:00:00"/>
        <d v="2022-05-17T00:00:00"/>
        <d v="2022-05-18T00:00:00"/>
        <d v="2022-05-19T00:00:00"/>
        <d v="2022-05-20T00:00:00"/>
        <d v="2022-05-21T00:00:00"/>
        <d v="2022-05-22T00:00:00"/>
        <d v="2022-05-23T00:00:00"/>
        <d v="2022-05-24T00:00:00"/>
        <d v="2022-05-25T00:00:00"/>
        <d v="2022-05-26T00:00:00"/>
        <d v="2022-05-27T00:00:00"/>
        <d v="2022-05-28T00:00:00"/>
        <d v="2022-05-29T00:00:00"/>
        <d v="2022-05-30T00:00:00"/>
        <d v="2022-05-31T00:00:00"/>
        <d v="2022-06-01T00:00:00"/>
        <d v="2022-06-02T00:00:00"/>
        <d v="2022-06-03T00:00:00"/>
        <d v="2022-06-04T00:00:00"/>
        <d v="2022-06-05T00:00:00"/>
        <d v="2022-06-06T00:00:00"/>
        <d v="2022-06-07T00:00:00"/>
        <d v="2022-06-08T00:00:00"/>
        <d v="2022-06-09T00:00:00"/>
        <d v="2022-06-10T00:00:00"/>
        <d v="2022-06-11T00:00:00"/>
        <d v="2022-06-12T00:00:00"/>
        <d v="2022-06-13T00:00:00"/>
        <d v="2022-06-14T00:00:00"/>
        <d v="2022-06-15T00:00:00"/>
        <d v="2022-06-16T00:00:00"/>
        <d v="2022-06-17T00:00:00"/>
        <d v="2022-06-18T00:00:00"/>
        <d v="2022-06-19T00:00:00"/>
        <d v="2022-06-20T00:00:00"/>
        <d v="2022-06-21T00:00:00"/>
        <d v="2022-06-22T00:00:00"/>
        <d v="2022-06-23T00:00:00"/>
        <d v="2022-06-24T00:00:00"/>
        <d v="2022-06-25T00:00:00"/>
        <d v="2022-06-26T00:00:00"/>
        <d v="2022-06-27T00:00:00"/>
        <d v="2022-06-28T00:00:00"/>
        <d v="2022-06-29T00:00:00"/>
        <d v="2022-06-30T00:00:00"/>
        <d v="2022-07-01T00:00:00"/>
        <d v="2022-07-02T00:00:00"/>
        <d v="2022-07-03T00:00:00"/>
        <d v="2022-07-04T00:00:00"/>
        <d v="2022-07-05T00:00:00"/>
        <d v="2022-07-06T00:00:00"/>
        <d v="2022-07-07T00:00:00"/>
        <d v="2022-07-08T00:00:00"/>
        <d v="2022-07-09T00:00:00"/>
        <d v="2022-07-10T00:00:00"/>
        <d v="2022-07-11T00:00:00"/>
        <d v="2022-07-12T00:00:00"/>
        <d v="2022-07-13T00:00:00"/>
        <d v="2022-07-14T00:00:00"/>
        <d v="2022-07-15T00:00:00"/>
        <d v="2022-07-16T00:00:00"/>
        <d v="2022-07-17T00:00:00"/>
        <d v="2022-07-18T00:00:00"/>
        <d v="2022-07-19T00:00:00"/>
        <d v="2022-07-20T00:00:00"/>
        <d v="2022-07-21T00:00:00"/>
        <d v="2022-07-22T00:00:00"/>
        <d v="2022-07-23T00:00:00"/>
        <d v="2022-07-24T00:00:00"/>
        <d v="2022-07-25T00:00:00"/>
        <d v="2022-07-26T00:00:00"/>
        <d v="2022-07-27T00:00:00"/>
        <d v="2022-07-28T00:00:00"/>
        <d v="2022-07-29T00:00:00"/>
        <d v="2022-07-30T00:00:00"/>
        <d v="2022-07-31T00:00:00"/>
        <d v="2022-08-01T00:00:00"/>
        <d v="2022-08-02T00:00:00"/>
        <d v="2022-08-03T00:00:00"/>
        <d v="2022-08-04T00:00:00"/>
        <d v="2022-08-05T00:00:00"/>
        <d v="2022-08-06T00:00:00"/>
        <d v="2022-08-07T00:00:00"/>
        <d v="2022-08-08T00:00:00"/>
        <d v="2022-08-09T00:00:00"/>
        <d v="2022-08-10T00:00:00"/>
        <d v="2022-08-11T00:00:00"/>
        <d v="2022-08-12T00:00:00"/>
        <d v="2022-08-13T00:00:00"/>
        <d v="2022-08-14T00:00:00"/>
        <d v="2022-08-15T00:00:00"/>
        <d v="2022-08-16T00:00:00"/>
        <d v="2022-08-17T00:00:00"/>
        <d v="2022-08-18T00:00:00"/>
        <d v="2022-08-19T00:00:00"/>
        <d v="2022-08-20T00:00:00"/>
        <d v="2022-08-21T00:00:00"/>
        <d v="2022-08-22T00:00:00"/>
        <d v="2022-08-23T00:00:00"/>
        <d v="2022-08-24T00:00:00"/>
        <d v="2022-08-25T00:00:00"/>
        <d v="2022-08-26T00:00:00"/>
        <d v="2022-08-27T00:00:00"/>
        <d v="2022-08-28T00:00:00"/>
        <d v="2022-08-29T00:00:00"/>
        <d v="2022-08-30T00:00:00"/>
        <d v="2022-08-31T00:00:00"/>
        <d v="2022-09-01T00:00:00"/>
        <d v="2022-09-02T00:00:00"/>
        <d v="2022-09-03T00:00:00"/>
        <d v="2022-09-04T00:00:00"/>
        <d v="2022-09-05T00:00:00"/>
        <d v="2022-09-06T00:00:00"/>
        <d v="2022-09-07T00:00:00"/>
        <d v="2022-09-08T00:00:00"/>
        <d v="2022-09-09T00:00:00"/>
        <d v="2022-09-10T00:00:00"/>
        <d v="2022-09-11T00:00:00"/>
        <d v="2022-09-12T00:00:00"/>
        <d v="2022-09-13T00:00:00"/>
        <d v="2022-09-14T00:00:00"/>
        <d v="2022-09-15T00:00:00"/>
        <d v="2022-09-16T00:00:00"/>
        <d v="2022-09-17T00:00:00"/>
        <d v="2022-09-18T00:00:00"/>
        <d v="2022-09-19T00:00:00"/>
        <d v="2022-09-20T00:00:00"/>
        <d v="2022-09-21T00:00:00"/>
        <d v="2022-09-22T00:00:00"/>
        <d v="2022-09-23T00:00:00"/>
        <d v="2022-09-24T00:00:00"/>
        <d v="2022-09-25T00:00:00"/>
        <d v="2022-09-26T00:00:00"/>
        <d v="2022-09-27T00:00:00"/>
        <d v="2022-09-28T00:00:00"/>
        <d v="2022-09-29T00:00:00"/>
        <d v="2022-09-30T00:00:00"/>
        <d v="2022-10-01T00:00:00"/>
        <d v="2022-10-02T00:00:00"/>
        <d v="2022-10-03T00:00:00"/>
        <d v="2022-10-04T00:00:00"/>
        <d v="2022-10-05T00:00:00"/>
        <d v="2022-10-06T00:00:00"/>
        <d v="2022-10-07T00:00:00"/>
        <d v="2022-10-08T00:00:00"/>
        <d v="2022-10-09T00:00:00"/>
        <d v="2022-10-10T00:00:00"/>
        <d v="2022-10-11T00:00:00"/>
        <d v="2022-10-12T00:00:00"/>
        <d v="2022-10-13T00:00:00"/>
        <d v="2022-10-14T00:00:00"/>
        <d v="2022-10-15T00:00:00"/>
        <d v="2022-10-16T00:00:00"/>
        <d v="2022-10-17T00:00:00"/>
        <d v="2022-10-18T00:00:00"/>
        <d v="2022-10-19T00:00:00"/>
        <d v="2022-10-20T00:00:00"/>
        <d v="2022-10-21T00:00:00"/>
        <d v="2022-10-22T00:00:00"/>
        <d v="2022-10-23T00:00:00"/>
        <d v="2022-10-24T00:00:00"/>
        <d v="2022-10-25T00:00:00"/>
        <d v="2022-10-26T00:00:00"/>
        <d v="2022-10-27T00:00:00"/>
        <d v="2022-10-28T00:00:00"/>
        <d v="2022-10-29T00:00:00"/>
        <d v="2022-10-30T00:00:00"/>
        <d v="2022-10-31T00:00:00"/>
        <d v="2022-11-01T00:00:00"/>
        <d v="2022-11-02T00:00:00"/>
        <d v="2022-11-03T00:00:00"/>
        <d v="2022-11-04T00:00:00"/>
        <d v="2022-11-05T00:00:00"/>
        <d v="2022-11-06T00:00:00"/>
        <d v="2022-11-07T00:00:00"/>
        <d v="2022-11-08T00:00:00"/>
        <d v="2022-11-09T00:00:00"/>
        <d v="2022-11-10T00:00:00"/>
        <d v="2022-11-11T00:00:00"/>
        <d v="2022-11-12T00:00:00"/>
        <d v="2022-11-13T00:00:00"/>
        <d v="2022-11-14T00:00:00"/>
        <d v="2022-11-15T00:00:00"/>
        <d v="2022-11-16T00:00:00"/>
        <d v="2022-11-17T00:00:00"/>
        <d v="2022-11-18T00:00:00"/>
        <d v="2022-11-19T00:00:00"/>
        <d v="2022-11-20T00:00:00"/>
        <d v="2022-11-21T00:00:00"/>
        <d v="2022-11-22T00:00:00"/>
        <d v="2022-11-23T00:00:00"/>
        <d v="2022-11-24T00:00:00"/>
        <d v="2022-11-25T00:00:00"/>
        <d v="2022-11-26T00:00:00"/>
        <d v="2022-11-27T00:00:00"/>
        <d v="2022-11-28T00:00:00"/>
        <d v="2022-11-29T00:00:00"/>
        <d v="2022-11-30T00:00:00"/>
        <d v="2022-12-01T00:00:00"/>
        <d v="2022-12-02T00:00:00"/>
        <d v="2022-12-03T00:00:00"/>
        <d v="2022-12-04T00:00:00"/>
        <d v="2022-12-05T00:00:00"/>
        <d v="2022-12-06T00:00:00"/>
        <d v="2022-12-07T00:00:00"/>
        <d v="2022-12-08T00:00:00"/>
        <d v="2022-12-09T00:00:00"/>
        <d v="2022-12-10T00:00:00"/>
        <d v="2022-12-11T00:00:00"/>
        <d v="2022-12-12T00:00:00"/>
        <d v="2022-12-13T00:00:00"/>
        <d v="2022-12-14T00:00:00"/>
        <d v="2022-12-15T00:00:00"/>
        <d v="2022-12-16T00:00:00"/>
        <d v="2022-12-17T00:00:00"/>
        <d v="2022-12-18T00:00:00"/>
        <d v="2022-12-19T00:00:00"/>
        <d v="2022-12-20T00:00:00"/>
        <d v="2022-12-21T00:00:00"/>
        <d v="2022-12-22T00:00:00"/>
        <d v="2022-12-23T00:00:00"/>
        <d v="2022-12-24T00:00:00"/>
        <d v="2022-12-25T00:00:00"/>
        <d v="2022-12-26T00:00:00"/>
        <d v="2022-12-27T00:00:00"/>
        <d v="2022-12-28T00:00:00"/>
        <d v="2022-12-29T00:00:00"/>
        <d v="2022-12-30T00:00:00"/>
        <d v="2022-12-31T00:00:00"/>
      </sharedItems>
      <fieldGroup par="5" base="0">
        <rangePr groupBy="days" startDate="2022-01-01T00:00:00" endDate="2023-01-01T00:00:00"/>
        <groupItems count="368">
          <s v="&lt;1/1/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1/1/2023"/>
        </groupItems>
      </fieldGroup>
    </cacheField>
    <cacheField name="Internacional" numFmtId="166">
      <sharedItems containsSemiMixedTypes="0" containsString="0" containsNumber="1" minValue="0.95930000000000004" maxValue="1.1465000000000001"/>
    </cacheField>
    <cacheField name="Oficial" numFmtId="166">
      <sharedItems containsSemiMixedTypes="0" containsString="0" containsNumber="1" minValue="0.95940000000000003" maxValue="1.14655"/>
    </cacheField>
    <cacheField name="Compra" numFmtId="166">
      <sharedItems containsSemiMixedTypes="0" containsString="0" containsNumber="1" minValue="0.95940000000000003" maxValue="1.14655"/>
    </cacheField>
    <cacheField name="Venta" numFmtId="166">
      <sharedItems containsSemiMixedTypes="0" containsString="0" containsNumber="1" minValue="0.95940000000000003" maxValue="1.14655"/>
    </cacheField>
    <cacheField name="Meses" numFmtId="0" databaseField="0">
      <fieldGroup base="0">
        <rangePr groupBy="months" startDate="2022-01-01T00:00:00" endDate="2023-01-01T00:00:00"/>
        <groupItems count="14">
          <s v="&lt;1/1/2022"/>
          <s v="ene"/>
          <s v="feb"/>
          <s v="mar"/>
          <s v="abr"/>
          <s v="may"/>
          <s v="jun"/>
          <s v="jul"/>
          <s v="ago"/>
          <s v="sep"/>
          <s v="oct"/>
          <s v="nov"/>
          <s v="dic"/>
          <s v="&gt;1/1/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6">
  <r>
    <s v="0803901000 - LIBEN"/>
    <s v="EC - ECUADOR"/>
    <x v="0"/>
    <s v="Import"/>
    <n v="52879.07"/>
    <n v="72310.5"/>
    <n v="0"/>
    <s v="01-CENTRAL FEDERAL DISTRICT"/>
    <s v="34000 - KOSTROMA REGION"/>
  </r>
  <r>
    <s v="0803901000 - LIBEN"/>
    <s v="EC - ECUADOR"/>
    <x v="0"/>
    <s v="Import"/>
    <n v="25522889.02"/>
    <n v="34746369.200000003"/>
    <n v="0"/>
    <s v="01-CENTRAL FEDERAL DISTRICT"/>
    <s v="45000 - MOSCOW, THE CAPITAL OF RUSSIAN FEDERATION"/>
  </r>
  <r>
    <s v="0803901000 - LIBEN"/>
    <s v="EC - ECUADOR"/>
    <x v="0"/>
    <s v="Import"/>
    <n v="4151938.93"/>
    <n v="5682128.9000000004"/>
    <n v="0"/>
    <s v="01-CENTRAL FEDERAL DISTRICT"/>
    <s v="46000 - MOSCOW REGION"/>
  </r>
  <r>
    <s v="0803901000 - LIBEN"/>
    <s v="EC - ECUADOR"/>
    <x v="0"/>
    <s v="Import"/>
    <n v="78846"/>
    <n v="108000"/>
    <n v="0"/>
    <s v="01-CENTRAL FEDERAL DISTRICT"/>
    <s v="70000 - TULA REGION"/>
  </r>
  <r>
    <s v="0803901000 - LIBEN"/>
    <s v="EC - ECUADOR"/>
    <x v="0"/>
    <s v="Import"/>
    <n v="495405.2"/>
    <n v="645452.96"/>
    <n v="0"/>
    <s v="02-NORTH WEST FEDERAL DISTRICT"/>
    <s v="27000 - KALININGRAD REGION"/>
  </r>
  <r>
    <s v="0803901000 - LIBEN"/>
    <s v="EC - ECUADOR"/>
    <x v="0"/>
    <s v="Import"/>
    <n v="19894568.190000001"/>
    <n v="27148519.030000001"/>
    <n v="0"/>
    <s v="02-NORTH WEST FEDERAL DISTRICT"/>
    <s v="40000 - ST. PETERSBURG"/>
  </r>
  <r>
    <s v="0803901000 - LIBEN"/>
    <s v="EC - ECUADOR"/>
    <x v="0"/>
    <s v="Import"/>
    <n v="22836763.93"/>
    <n v="31041207.84"/>
    <n v="0"/>
    <s v="03-SOUTHERN FEDERAL DISTRICT"/>
    <s v="03000 - KRASNODAR TERRITORY"/>
  </r>
  <r>
    <s v="0803901000 - LIBEN"/>
    <s v="EC - ECUADOR"/>
    <x v="0"/>
    <s v="Import"/>
    <n v="1045916.81"/>
    <n v="1425717.97"/>
    <n v="0"/>
    <s v="04-VOLGA FEDERAL DISTRICT"/>
    <s v="22000 - NIZHNY NOVGOROD REGION"/>
  </r>
  <r>
    <s v="0803901000 - LIBEN"/>
    <s v="EC - ECUADOR"/>
    <x v="0"/>
    <s v="Import"/>
    <n v="127522.2"/>
    <n v="174406"/>
    <n v="0"/>
    <s v="04-VOLGA FEDERAL DISTRICT"/>
    <s v="63000 - SARATOV REGION"/>
  </r>
  <r>
    <s v="0803901000 - LIBEN"/>
    <s v="EC - ECUADOR"/>
    <x v="0"/>
    <s v="Import"/>
    <n v="945847.73"/>
    <n v="1293766.6000000001"/>
    <n v="0"/>
    <s v="05-URALS FEDERAL DISTRICT"/>
    <s v="65000 - SVERDLOVSK REGION"/>
  </r>
  <r>
    <s v="0803901000 - LIBEN"/>
    <s v="EC - ECUADOR"/>
    <x v="0"/>
    <s v="Import"/>
    <n v="2064955.24"/>
    <n v="2794948.3"/>
    <n v="0"/>
    <s v="06-SIBERIAN FEDERAL DISTRICT"/>
    <s v="01000 - ALTAI TERRITORY"/>
  </r>
  <r>
    <s v="0803901000 - LIBEN"/>
    <s v="EC - ECUADOR"/>
    <x v="0"/>
    <s v="Import"/>
    <n v="867866.46"/>
    <n v="1150905.6000000001"/>
    <n v="0"/>
    <s v="06-SIBERIAN FEDERAL DISTRICT"/>
    <s v="04000 - KRASNOYARSK TERRITORY"/>
  </r>
  <r>
    <s v="0803901000 - LIBEN"/>
    <s v="EC - ECUADOR"/>
    <x v="0"/>
    <s v="Import"/>
    <n v="126533.16"/>
    <n v="166491"/>
    <n v="0"/>
    <s v="06-SIBERIAN FEDERAL DISTRICT"/>
    <s v="25000 - IRKUTSK REGION"/>
  </r>
  <r>
    <s v="0803901000 - LIBEN"/>
    <s v="EC - ECUADOR"/>
    <x v="0"/>
    <s v="Import"/>
    <n v="728808.04"/>
    <n v="997082.4"/>
    <n v="0"/>
    <s v="06-SIBERIAN FEDERAL DISTRICT"/>
    <s v="69000 - TOMSK REGION"/>
  </r>
  <r>
    <s v="0803901000 - LIBEN"/>
    <s v="EC - ECUADOR"/>
    <x v="0"/>
    <s v="Import"/>
    <n v="1857576.06"/>
    <n v="2588681.4"/>
    <n v="0"/>
    <s v="07-FAR EAST FEDERAL DISTRICT"/>
    <s v="05000 - PRIMORYE TERRITORY"/>
  </r>
  <r>
    <s v="0803901000 - LIBEN"/>
    <s v="EC - ECUADOR"/>
    <x v="0"/>
    <s v="Import"/>
    <n v="147005.75"/>
    <n v="209520"/>
    <n v="0"/>
    <s v="07-FAR EAST FEDERAL DISTRICT"/>
    <s v="08000 - KHABAROVSK TERRITORY"/>
  </r>
  <r>
    <s v="0803901000 - LIBEN"/>
    <s v="EC - ECUADOR"/>
    <x v="0"/>
    <s v="Import"/>
    <n v="17718.98"/>
    <n v="23400"/>
    <n v="0"/>
    <s v="07-FAR EAST FEDERAL DISTRICT"/>
    <s v="30000 - KAMCHATKA TERRITORY"/>
  </r>
  <r>
    <s v="0803901000 - LIBEN"/>
    <s v="EC - ECUADOR"/>
    <x v="0"/>
    <s v="Import"/>
    <n v="493206.9"/>
    <n v="648050"/>
    <n v="0"/>
    <s v="07-FAR EAST FEDERAL DISTRICT"/>
    <s v="64000 - SAKHALIN REGION"/>
  </r>
  <r>
    <s v="0803901000 - LIBEN"/>
    <s v="EC - ECUADOR"/>
    <x v="1"/>
    <s v="Import"/>
    <n v="67508"/>
    <n v="91537.600000000006"/>
    <n v="0"/>
    <s v="01-CENTRAL FEDERAL DISTRICT"/>
    <s v="34000 - KOSTROMA REGION"/>
  </r>
  <r>
    <s v="0803901000 - LIBEN"/>
    <s v="EC - ECUADOR"/>
    <x v="1"/>
    <s v="Import"/>
    <n v="26830963.989999998"/>
    <n v="36301376.659999996"/>
    <n v="0"/>
    <s v="01-CENTRAL FEDERAL DISTRICT"/>
    <s v="45000 - MOSCOW, THE CAPITAL OF RUSSIAN FEDERATION"/>
  </r>
  <r>
    <s v="0803901000 - LIBEN"/>
    <s v="EC - ECUADOR"/>
    <x v="1"/>
    <s v="Import"/>
    <n v="4116193.57"/>
    <n v="5548430.6799999997"/>
    <n v="0"/>
    <s v="01-CENTRAL FEDERAL DISTRICT"/>
    <s v="46000 - MOSCOW REGION"/>
  </r>
  <r>
    <s v="0803901000 - LIBEN"/>
    <s v="EC - ECUADOR"/>
    <x v="1"/>
    <s v="Import"/>
    <n v="352323.57"/>
    <n v="448963.24"/>
    <n v="0"/>
    <s v="01-CENTRAL FEDERAL DISTRICT"/>
    <s v="66000 - SMOLENSK REGION"/>
  </r>
  <r>
    <s v="0803901000 - LIBEN"/>
    <s v="EC - ECUADOR"/>
    <x v="1"/>
    <s v="Import"/>
    <n v="708620.08"/>
    <n v="855710.71999999997"/>
    <n v="0"/>
    <s v="02-NORTH WEST FEDERAL DISTRICT"/>
    <s v="27000 - KALININGRAD REGION"/>
  </r>
  <r>
    <s v="0803901000 - LIBEN"/>
    <s v="EC - ECUADOR"/>
    <x v="1"/>
    <s v="Import"/>
    <n v="24321497.379999999"/>
    <n v="33133153.780000001"/>
    <n v="0"/>
    <s v="02-NORTH WEST FEDERAL DISTRICT"/>
    <s v="40000 - ST. PETERSBURG"/>
  </r>
  <r>
    <s v="0803901000 - LIBEN"/>
    <s v="EC - ECUADOR"/>
    <x v="1"/>
    <s v="Import"/>
    <n v="25119261.969999999"/>
    <n v="33835450.43"/>
    <n v="0"/>
    <s v="03-SOUTHERN FEDERAL DISTRICT"/>
    <s v="03000 - KRASNODAR TERRITORY"/>
  </r>
  <r>
    <s v="0803901000 - LIBEN"/>
    <s v="EC - ECUADOR"/>
    <x v="1"/>
    <s v="Import"/>
    <n v="871729.1"/>
    <n v="1177135.42"/>
    <n v="0"/>
    <s v="04-VOLGA FEDERAL DISTRICT"/>
    <s v="22000 - NIZHNY NOVGOROD REGION"/>
  </r>
  <r>
    <s v="0803901000 - LIBEN"/>
    <s v="EC - ECUADOR"/>
    <x v="1"/>
    <s v="Import"/>
    <n v="144378.29"/>
    <n v="196093.8"/>
    <n v="0"/>
    <s v="04-VOLGA FEDERAL DISTRICT"/>
    <s v="63000 - SARATOV REGION"/>
  </r>
  <r>
    <s v="0803901000 - LIBEN"/>
    <s v="EC - ECUADOR"/>
    <x v="1"/>
    <s v="Import"/>
    <n v="1115169.6399999999"/>
    <n v="1513453.5"/>
    <n v="0"/>
    <s v="05-URALS FEDERAL DISTRICT"/>
    <s v="65000 - SVERDLOVSK REGION"/>
  </r>
  <r>
    <s v="0803901000 - LIBEN"/>
    <s v="EC - ECUADOR"/>
    <x v="1"/>
    <s v="Import"/>
    <n v="2539266.0699999998"/>
    <n v="3433306.42"/>
    <n v="0"/>
    <s v="06-SIBERIAN FEDERAL DISTRICT"/>
    <s v="01000 - ALTAI TERRITORY"/>
  </r>
  <r>
    <s v="0803901000 - LIBEN"/>
    <s v="EC - ECUADOR"/>
    <x v="1"/>
    <s v="Import"/>
    <n v="714904.32"/>
    <n v="971280"/>
    <n v="0"/>
    <s v="06-SIBERIAN FEDERAL DISTRICT"/>
    <s v="04000 - KRASNOYARSK TERRITORY"/>
  </r>
  <r>
    <s v="0803901000 - LIBEN"/>
    <s v="EC - ECUADOR"/>
    <x v="1"/>
    <s v="Import"/>
    <n v="121068"/>
    <n v="165801.60000000001"/>
    <n v="0"/>
    <s v="06-SIBERIAN FEDERAL DISTRICT"/>
    <s v="25000 - IRKUTSK REGION"/>
  </r>
  <r>
    <s v="0803901000 - LIBEN"/>
    <s v="EC - ECUADOR"/>
    <x v="1"/>
    <s v="Import"/>
    <n v="806592.7"/>
    <n v="1095724.5"/>
    <n v="0"/>
    <s v="06-SIBERIAN FEDERAL DISTRICT"/>
    <s v="69000 - TOMSK REGION"/>
  </r>
  <r>
    <s v="0803901000 - LIBEN"/>
    <s v="EC - ECUADOR"/>
    <x v="1"/>
    <s v="Import"/>
    <n v="1560369.81"/>
    <n v="1702509.5"/>
    <n v="0"/>
    <s v="07-FAR EAST FEDERAL DISTRICT"/>
    <s v="05000 - PRIMORYE TERRITORY"/>
  </r>
  <r>
    <s v="0803901000 - LIBEN"/>
    <s v="EC - ECUADOR"/>
    <x v="2"/>
    <s v="Import"/>
    <n v="26389.56"/>
    <n v="36103.4"/>
    <n v="0"/>
    <s v="01-CENTRAL FEDERAL DISTRICT"/>
    <s v="34000 - KOSTROMA REGION"/>
  </r>
  <r>
    <s v="0803901000 - LIBEN"/>
    <s v="EC - ECUADOR"/>
    <x v="2"/>
    <s v="Import"/>
    <n v="28981842.870000001"/>
    <n v="39515075.539999999"/>
    <n v="0"/>
    <s v="01-CENTRAL FEDERAL DISTRICT"/>
    <s v="45000 - MOSCOW, THE CAPITAL OF RUSSIAN FEDERATION"/>
  </r>
  <r>
    <s v="0803901000 - LIBEN"/>
    <s v="EC - ECUADOR"/>
    <x v="2"/>
    <s v="Import"/>
    <n v="4637091.8099999996"/>
    <n v="6329235.2599999998"/>
    <n v="0"/>
    <s v="01-CENTRAL FEDERAL DISTRICT"/>
    <s v="46000 - MOSCOW REGION"/>
  </r>
  <r>
    <s v="0803901000 - LIBEN"/>
    <s v="EC - ECUADOR"/>
    <x v="2"/>
    <s v="Import"/>
    <n v="692614.3"/>
    <n v="752740.84"/>
    <n v="0"/>
    <s v="02-NORTH WEST FEDERAL DISTRICT"/>
    <s v="27000 - KALININGRAD REGION"/>
  </r>
  <r>
    <s v="0803901000 - LIBEN"/>
    <s v="EC - ECUADOR"/>
    <x v="2"/>
    <s v="Import"/>
    <n v="26280136.09"/>
    <n v="35854973.280000001"/>
    <n v="0"/>
    <s v="02-NORTH WEST FEDERAL DISTRICT"/>
    <s v="40000 - ST. PETERSBURG"/>
  </r>
  <r>
    <s v="0803901000 - LIBEN"/>
    <s v="EC - ECUADOR"/>
    <x v="2"/>
    <s v="Import"/>
    <n v="22351734.670000002"/>
    <n v="30259819.420000002"/>
    <n v="0"/>
    <s v="03-SOUTHERN FEDERAL DISTRICT"/>
    <s v="03000 - KRASNODAR TERRITORY"/>
  </r>
  <r>
    <s v="0803901000 - LIBEN"/>
    <s v="EC - ECUADOR"/>
    <x v="2"/>
    <s v="Import"/>
    <n v="1659777"/>
    <n v="2264871.9"/>
    <n v="0"/>
    <s v="04-VOLGA FEDERAL DISTRICT"/>
    <s v="22000 - NIZHNY NOVGOROD REGION"/>
  </r>
  <r>
    <s v="0803901000 - LIBEN"/>
    <s v="EC - ECUADOR"/>
    <x v="2"/>
    <s v="Import"/>
    <n v="28587.65"/>
    <n v="39094.050000000003"/>
    <n v="0"/>
    <s v="04-VOLGA FEDERAL DISTRICT"/>
    <s v="63000 - SARATOV REGION"/>
  </r>
  <r>
    <s v="0803901000 - LIBEN"/>
    <s v="EC - ECUADOR"/>
    <x v="2"/>
    <s v="Import"/>
    <n v="796035.18"/>
    <n v="1088320.6000000001"/>
    <n v="0"/>
    <s v="05-URALS FEDERAL DISTRICT"/>
    <s v="65000 - SVERDLOVSK REGION"/>
  </r>
  <r>
    <s v="0803901000 - LIBEN"/>
    <s v="EC - ECUADOR"/>
    <x v="2"/>
    <s v="Import"/>
    <n v="2079227.37"/>
    <n v="2834469.05"/>
    <n v="0"/>
    <s v="06-SIBERIAN FEDERAL DISTRICT"/>
    <s v="01000 - ALTAI TERRITORY"/>
  </r>
  <r>
    <s v="0803901000 - LIBEN"/>
    <s v="EC - ECUADOR"/>
    <x v="2"/>
    <s v="Import"/>
    <n v="668792.37"/>
    <n v="914264"/>
    <n v="0"/>
    <s v="06-SIBERIAN FEDERAL DISTRICT"/>
    <s v="04000 - KRASNOYARSK TERRITORY"/>
  </r>
  <r>
    <s v="0803901000 - LIBEN"/>
    <s v="EC - ECUADOR"/>
    <x v="2"/>
    <s v="Import"/>
    <n v="209823.84"/>
    <n v="276084"/>
    <n v="0"/>
    <s v="06-SIBERIAN FEDERAL DISTRICT"/>
    <s v="25000 - IRKUTSK REGION"/>
  </r>
  <r>
    <s v="0803901000 - LIBEN"/>
    <s v="EC - ECUADOR"/>
    <x v="2"/>
    <s v="Import"/>
    <n v="575373.65"/>
    <n v="786902.8"/>
    <n v="0"/>
    <s v="06-SIBERIAN FEDERAL DISTRICT"/>
    <s v="69000 - TOMSK REGION"/>
  </r>
  <r>
    <s v="0803901000 - LIBEN"/>
    <s v="EC - ECUADOR"/>
    <x v="2"/>
    <s v="Import"/>
    <n v="3020219.39"/>
    <n v="4152695.72"/>
    <n v="0"/>
    <s v="07-FAR EAST FEDERAL DISTRICT"/>
    <s v="05000 - PRIMORYE TERRITORY"/>
  </r>
  <r>
    <s v="0803901000 - LIBEN"/>
    <s v="EC - ECUADOR"/>
    <x v="2"/>
    <s v="Import"/>
    <n v="267790.74"/>
    <n v="377116.6"/>
    <n v="0"/>
    <s v="07-FAR EAST FEDERAL DISTRICT"/>
    <s v="08000 - KHABAROVSK TERRITORY"/>
  </r>
  <r>
    <s v="0803901000 - LIBEN"/>
    <s v="EC - ECUADOR"/>
    <x v="2"/>
    <s v="Import"/>
    <n v="36328.65"/>
    <n v="46800"/>
    <n v="0"/>
    <s v="07-FAR EAST FEDERAL DISTRICT"/>
    <s v="30000 - KAMCHATKA TERRITORY"/>
  </r>
  <r>
    <s v="0803901000 - LIBEN"/>
    <s v="EC - ECUADOR"/>
    <x v="2"/>
    <s v="Import"/>
    <n v="525623.19999999995"/>
    <n v="691752.5"/>
    <n v="0"/>
    <s v="07-FAR EAST FEDERAL DISTRICT"/>
    <s v="64000 - SAKHALIN REGION"/>
  </r>
  <r>
    <s v="0803901000 - LIBEN"/>
    <s v="EC - ECUADOR"/>
    <x v="3"/>
    <s v="Import"/>
    <n v="52237.120000000003"/>
    <n v="71198"/>
    <n v="0"/>
    <s v="01-CENTRAL FEDERAL DISTRICT"/>
    <s v="34000 - KOSTROMA REGION"/>
  </r>
  <r>
    <s v="0803901000 - LIBEN"/>
    <s v="EC - ECUADOR"/>
    <x v="3"/>
    <s v="Import"/>
    <n v="33943852.609999999"/>
    <n v="46283665.880000003"/>
    <n v="0"/>
    <s v="01-CENTRAL FEDERAL DISTRICT"/>
    <s v="45000 - MOSCOW, THE CAPITAL OF RUSSIAN FEDERATION"/>
  </r>
  <r>
    <s v="0803901000 - LIBEN"/>
    <s v="EC - ECUADOR"/>
    <x v="3"/>
    <s v="Import"/>
    <n v="5231177"/>
    <n v="7044481.1200000001"/>
    <n v="0"/>
    <s v="01-CENTRAL FEDERAL DISTRICT"/>
    <s v="46000 - MOSCOW REGION"/>
  </r>
  <r>
    <s v="0803901000 - LIBEN"/>
    <s v="EC - ECUADOR"/>
    <x v="3"/>
    <s v="Import"/>
    <n v="164921.97"/>
    <n v="187200"/>
    <n v="0"/>
    <s v="01-CENTRAL FEDERAL DISTRICT"/>
    <s v="66000 - SMOLENSK REGION"/>
  </r>
  <r>
    <s v="0803901000 - LIBEN"/>
    <s v="EC - ECUADOR"/>
    <x v="3"/>
    <s v="Import"/>
    <n v="616981.04"/>
    <n v="716999.53"/>
    <n v="0"/>
    <s v="02-NORTH WEST FEDERAL DISTRICT"/>
    <s v="27000 - KALININGRAD REGION"/>
  </r>
  <r>
    <s v="0803901000 - LIBEN"/>
    <s v="EC - ECUADOR"/>
    <x v="3"/>
    <s v="Import"/>
    <n v="27795500.859999999"/>
    <n v="37814904.75"/>
    <n v="0"/>
    <s v="02-NORTH WEST FEDERAL DISTRICT"/>
    <s v="40000 - ST. PETERSBURG"/>
  </r>
  <r>
    <s v="0803901000 - LIBEN"/>
    <s v="EC - ECUADOR"/>
    <x v="3"/>
    <s v="Import"/>
    <n v="25836731.84"/>
    <n v="34148565.920000002"/>
    <n v="0"/>
    <s v="03-SOUTHERN FEDERAL DISTRICT"/>
    <s v="03000 - KRASNODAR TERRITORY"/>
  </r>
  <r>
    <s v="0803901000 - LIBEN"/>
    <s v="EC - ECUADOR"/>
    <x v="3"/>
    <s v="Import"/>
    <n v="1795900.99"/>
    <n v="2421284.11"/>
    <n v="0"/>
    <s v="04-VOLGA FEDERAL DISTRICT"/>
    <s v="22000 - NIZHNY NOVGOROD REGION"/>
  </r>
  <r>
    <s v="0803901000 - LIBEN"/>
    <s v="EC - ECUADOR"/>
    <x v="3"/>
    <s v="Import"/>
    <n v="142861.98000000001"/>
    <n v="194452.17"/>
    <n v="0"/>
    <s v="04-VOLGA FEDERAL DISTRICT"/>
    <s v="63000 - SARATOV REGION"/>
  </r>
  <r>
    <s v="0803901000 - LIBEN"/>
    <s v="EC - ECUADOR"/>
    <x v="3"/>
    <s v="Import"/>
    <n v="1347010.77"/>
    <n v="1835586.8"/>
    <n v="0"/>
    <s v="05-URALS FEDERAL DISTRICT"/>
    <s v="65000 - SVERDLOVSK REGION"/>
  </r>
  <r>
    <s v="0803901000 - LIBEN"/>
    <s v="EC - ECUADOR"/>
    <x v="3"/>
    <s v="Import"/>
    <n v="2655615.52"/>
    <n v="3611871.32"/>
    <n v="0"/>
    <s v="06-SIBERIAN FEDERAL DISTRICT"/>
    <s v="01000 - ALTAI TERRITORY"/>
  </r>
  <r>
    <s v="0803901000 - LIBEN"/>
    <s v="EC - ECUADOR"/>
    <x v="3"/>
    <s v="Import"/>
    <n v="830083.08"/>
    <n v="1130899.3600000001"/>
    <n v="0"/>
    <s v="06-SIBERIAN FEDERAL DISTRICT"/>
    <s v="04000 - KRASNOYARSK TERRITORY"/>
  </r>
  <r>
    <s v="0803901000 - LIBEN"/>
    <s v="EC - ECUADOR"/>
    <x v="3"/>
    <s v="Import"/>
    <n v="224338.32"/>
    <n v="295182"/>
    <n v="0"/>
    <s v="06-SIBERIAN FEDERAL DISTRICT"/>
    <s v="25000 - IRKUTSK REGION"/>
  </r>
  <r>
    <s v="0803901000 - LIBEN"/>
    <s v="EC - ECUADOR"/>
    <x v="3"/>
    <s v="Import"/>
    <n v="34360"/>
    <n v="47040"/>
    <n v="0"/>
    <s v="06-SIBERIAN FEDERAL DISTRICT"/>
    <s v="50000 - NOVOSIBIRSK REGION"/>
  </r>
  <r>
    <s v="0803901000 - LIBEN"/>
    <s v="EC - ECUADOR"/>
    <x v="3"/>
    <s v="Import"/>
    <n v="819869.04"/>
    <n v="1118592"/>
    <n v="0"/>
    <s v="06-SIBERIAN FEDERAL DISTRICT"/>
    <s v="69000 - TOMSK REGION"/>
  </r>
  <r>
    <s v="0803901000 - LIBEN"/>
    <s v="EC - ECUADOR"/>
    <x v="3"/>
    <s v="Import"/>
    <n v="2620587.7799999998"/>
    <n v="3436441.17"/>
    <n v="0"/>
    <s v="07-FAR EAST FEDERAL DISTRICT"/>
    <s v="05000 - PRIMORYE TERRITORY"/>
  </r>
  <r>
    <s v="0803901000 - LIBEN"/>
    <s v="EC - ECUADOR"/>
    <x v="3"/>
    <s v="Import"/>
    <n v="147866.59"/>
    <n v="188568"/>
    <n v="0"/>
    <s v="07-FAR EAST FEDERAL DISTRICT"/>
    <s v="08000 - KHABAROVSK TERRITORY"/>
  </r>
  <r>
    <s v="0803901000 - LIBEN"/>
    <s v="EC - ECUADOR"/>
    <x v="3"/>
    <s v="Import"/>
    <n v="20858.849999999999"/>
    <n v="23400"/>
    <n v="0"/>
    <s v="07-FAR EAST FEDERAL DISTRICT"/>
    <s v="30000 - KAMCHATKA TERRITORY"/>
  </r>
  <r>
    <s v="0803901000 - LIBEN"/>
    <s v="EC - ECUADOR"/>
    <x v="3"/>
    <s v="Import"/>
    <n v="569230.1"/>
    <n v="749090"/>
    <n v="0"/>
    <s v="07-FAR EAST FEDERAL DISTRICT"/>
    <s v="64000 - SAKHALIN REGION"/>
  </r>
  <r>
    <s v="0803901000 - LIBEN"/>
    <s v="EC - ECUADOR"/>
    <x v="4"/>
    <s v="Import"/>
    <n v="53420.92"/>
    <n v="72619.3"/>
    <n v="0"/>
    <s v="01-CENTRAL FEDERAL DISTRICT"/>
    <s v="34000 - KOSTROMA REGION"/>
  </r>
  <r>
    <s v="0803901000 - LIBEN"/>
    <s v="EC - ECUADOR"/>
    <x v="4"/>
    <s v="Import"/>
    <n v="34119048.490000002"/>
    <n v="46261094.920000002"/>
    <n v="0"/>
    <s v="01-CENTRAL FEDERAL DISTRICT"/>
    <s v="45000 - MOSCOW, THE CAPITAL OF RUSSIAN FEDERATION"/>
  </r>
  <r>
    <s v="0803901000 - LIBEN"/>
    <s v="EC - ECUADOR"/>
    <x v="4"/>
    <s v="Import"/>
    <n v="5284675.87"/>
    <n v="7128773.2000000002"/>
    <n v="0"/>
    <s v="01-CENTRAL FEDERAL DISTRICT"/>
    <s v="46000 - MOSCOW REGION"/>
  </r>
  <r>
    <s v="0803901000 - LIBEN"/>
    <s v="EC - ECUADOR"/>
    <x v="4"/>
    <s v="Import"/>
    <n v="183050.82"/>
    <n v="245575.8"/>
    <n v="0"/>
    <s v="01-CENTRAL FEDERAL DISTRICT"/>
    <s v="66000 - SMOLENSK REGION"/>
  </r>
  <r>
    <s v="0803901000 - LIBEN"/>
    <s v="EC - ECUADOR"/>
    <x v="4"/>
    <s v="Import"/>
    <n v="771653"/>
    <n v="910923.68"/>
    <n v="0"/>
    <s v="02-NORTH WEST FEDERAL DISTRICT"/>
    <s v="27000 - KALININGRAD REGION"/>
  </r>
  <r>
    <s v="0803901000 - LIBEN"/>
    <s v="EC - ECUADOR"/>
    <x v="4"/>
    <s v="Import"/>
    <n v="23997007.940000001"/>
    <n v="32572670.34"/>
    <n v="0"/>
    <s v="02-NORTH WEST FEDERAL DISTRICT"/>
    <s v="40000 - ST. PETERSBURG"/>
  </r>
  <r>
    <s v="0803901000 - LIBEN"/>
    <s v="EC - ECUADOR"/>
    <x v="4"/>
    <s v="Import"/>
    <n v="24296202.399999999"/>
    <n v="32568989.359999999"/>
    <n v="0"/>
    <s v="03-SOUTHERN FEDERAL DISTRICT"/>
    <s v="03000 - KRASNODAR TERRITORY"/>
  </r>
  <r>
    <s v="0803901000 - LIBEN"/>
    <s v="EC - ECUADOR"/>
    <x v="4"/>
    <s v="Import"/>
    <n v="1524992.87"/>
    <n v="2072875.5"/>
    <n v="0"/>
    <s v="04-VOLGA FEDERAL DISTRICT"/>
    <s v="22000 - NIZHNY NOVGOROD REGION"/>
  </r>
  <r>
    <s v="0803901000 - LIBEN"/>
    <s v="EC - ECUADOR"/>
    <x v="4"/>
    <s v="Import"/>
    <n v="86826.71"/>
    <n v="118022.7"/>
    <n v="0"/>
    <s v="04-VOLGA FEDERAL DISTRICT"/>
    <s v="63000 - SARATOV REGION"/>
  </r>
  <r>
    <s v="0803901000 - LIBEN"/>
    <s v="EC - ECUADOR"/>
    <x v="4"/>
    <s v="Import"/>
    <n v="1258736.8999999999"/>
    <n v="1712364.93"/>
    <n v="0"/>
    <s v="05-URALS FEDERAL DISTRICT"/>
    <s v="65000 - SVERDLOVSK REGION"/>
  </r>
  <r>
    <s v="0803901000 - LIBEN"/>
    <s v="EC - ECUADOR"/>
    <x v="4"/>
    <s v="Import"/>
    <n v="2489034.06"/>
    <n v="3378783.42"/>
    <n v="0"/>
    <s v="06-SIBERIAN FEDERAL DISTRICT"/>
    <s v="01000 - ALTAI TERRITORY"/>
  </r>
  <r>
    <s v="0803901000 - LIBEN"/>
    <s v="EC - ECUADOR"/>
    <x v="4"/>
    <s v="Import"/>
    <n v="778930.41"/>
    <n v="1058786"/>
    <n v="0"/>
    <s v="06-SIBERIAN FEDERAL DISTRICT"/>
    <s v="04000 - KRASNOYARSK TERRITORY"/>
  </r>
  <r>
    <s v="0803901000 - LIBEN"/>
    <s v="EC - ECUADOR"/>
    <x v="4"/>
    <s v="Import"/>
    <n v="113473.32"/>
    <n v="149307"/>
    <n v="0"/>
    <s v="06-SIBERIAN FEDERAL DISTRICT"/>
    <s v="25000 - IRKUTSK REGION"/>
  </r>
  <r>
    <s v="0803901000 - LIBEN"/>
    <s v="EC - ECUADOR"/>
    <x v="4"/>
    <s v="Import"/>
    <n v="68708"/>
    <n v="94080"/>
    <n v="0"/>
    <s v="06-SIBERIAN FEDERAL DISTRICT"/>
    <s v="50000 - NOVOSIBIRSK REGION"/>
  </r>
  <r>
    <s v="0803901000 - LIBEN"/>
    <s v="EC - ECUADOR"/>
    <x v="4"/>
    <s v="Import"/>
    <n v="626874.37"/>
    <n v="851760"/>
    <n v="0"/>
    <s v="06-SIBERIAN FEDERAL DISTRICT"/>
    <s v="69000 - TOMSK REGION"/>
  </r>
  <r>
    <s v="0803901000 - LIBEN"/>
    <s v="EC - ECUADOR"/>
    <x v="4"/>
    <s v="Import"/>
    <n v="3646688.27"/>
    <n v="4624888.74"/>
    <n v="0"/>
    <s v="07-FAR EAST FEDERAL DISTRICT"/>
    <s v="05000 - PRIMORYE TERRITORY"/>
  </r>
  <r>
    <s v="0803901000 - LIBEN"/>
    <s v="EC - ECUADOR"/>
    <x v="4"/>
    <s v="Import"/>
    <n v="633848.1"/>
    <n v="754272"/>
    <n v="0"/>
    <s v="07-FAR EAST FEDERAL DISTRICT"/>
    <s v="08000 - KHABAROVSK TERRITORY"/>
  </r>
  <r>
    <s v="0803901000 - LIBEN"/>
    <s v="EC - ECUADOR"/>
    <x v="4"/>
    <s v="Import"/>
    <n v="58174.83"/>
    <n v="70200"/>
    <n v="0"/>
    <s v="07-FAR EAST FEDERAL DISTRICT"/>
    <s v="30000 - KAMCHATKA TERRITORY"/>
  </r>
  <r>
    <s v="0803901000 - LIBEN"/>
    <s v="EC - ECUADOR"/>
    <x v="5"/>
    <s v="Import"/>
    <n v="67458.3"/>
    <n v="91678.55"/>
    <n v="0"/>
    <s v="01-CENTRAL FEDERAL DISTRICT"/>
    <s v="34000 - KOSTROMA REGION"/>
  </r>
  <r>
    <s v="0803901000 - LIBEN"/>
    <s v="EC - ECUADOR"/>
    <x v="5"/>
    <s v="Import"/>
    <n v="29517065.170000002"/>
    <n v="40019348.450000003"/>
    <n v="0"/>
    <s v="01-CENTRAL FEDERAL DISTRICT"/>
    <s v="45000 - MOSCOW, THE CAPITAL OF RUSSIAN FEDERATION"/>
  </r>
  <r>
    <s v="0803901000 - LIBEN"/>
    <s v="EC - ECUADOR"/>
    <x v="5"/>
    <s v="Import"/>
    <n v="4734712.71"/>
    <n v="6419075.96"/>
    <n v="0"/>
    <s v="01-CENTRAL FEDERAL DISTRICT"/>
    <s v="46000 - MOSCOW REGION"/>
  </r>
  <r>
    <s v="0803901000 - LIBEN"/>
    <s v="EC - ECUADOR"/>
    <x v="5"/>
    <s v="Import"/>
    <n v="43858.39"/>
    <n v="59203.5"/>
    <n v="0"/>
    <s v="01-CENTRAL FEDERAL DISTRICT"/>
    <s v="66000 - SMOLENSK REGION"/>
  </r>
  <r>
    <s v="0803901000 - LIBEN"/>
    <s v="EC - ECUADOR"/>
    <x v="5"/>
    <s v="Import"/>
    <n v="649269.30000000005"/>
    <n v="788988.64"/>
    <n v="0"/>
    <s v="02-NORTH WEST FEDERAL DISTRICT"/>
    <s v="27000 - KALININGRAD REGION"/>
  </r>
  <r>
    <s v="0803901000 - LIBEN"/>
    <s v="EC - ECUADOR"/>
    <x v="5"/>
    <s v="Import"/>
    <n v="26191026.379999999"/>
    <n v="35660887.57"/>
    <n v="0"/>
    <s v="02-NORTH WEST FEDERAL DISTRICT"/>
    <s v="40000 - ST. PETERSBURG"/>
  </r>
  <r>
    <s v="0803901000 - LIBEN"/>
    <s v="EC - ECUADOR"/>
    <x v="5"/>
    <s v="Import"/>
    <n v="122369.45"/>
    <n v="168399"/>
    <n v="0"/>
    <s v="02-NORTH WEST FEDERAL DISTRICT"/>
    <s v="41000 - LENINGRAD REGION"/>
  </r>
  <r>
    <s v="0803901000 - LIBEN"/>
    <s v="EC - ECUADOR"/>
    <x v="5"/>
    <s v="Import"/>
    <n v="22473600.469999999"/>
    <n v="30385931.23"/>
    <n v="0"/>
    <s v="03-SOUTHERN FEDERAL DISTRICT"/>
    <s v="03000 - KRASNODAR TERRITORY"/>
  </r>
  <r>
    <s v="0803901000 - LIBEN"/>
    <s v="EC - ECUADOR"/>
    <x v="5"/>
    <s v="Import"/>
    <n v="1141081.32"/>
    <n v="1552224.13"/>
    <n v="0"/>
    <s v="04-VOLGA FEDERAL DISTRICT"/>
    <s v="22000 - NIZHNY NOVGOROD REGION"/>
  </r>
  <r>
    <s v="0803901000 - LIBEN"/>
    <s v="EC - ECUADOR"/>
    <x v="5"/>
    <s v="Import"/>
    <n v="145221.26999999999"/>
    <n v="197086.94"/>
    <n v="0"/>
    <s v="04-VOLGA FEDERAL DISTRICT"/>
    <s v="63000 - SARATOV REGION"/>
  </r>
  <r>
    <s v="0803901000 - LIBEN"/>
    <s v="EC - ECUADOR"/>
    <x v="5"/>
    <s v="Import"/>
    <n v="1364850.41"/>
    <n v="1854633.68"/>
    <n v="0"/>
    <s v="05-URALS FEDERAL DISTRICT"/>
    <s v="65000 - SVERDLOVSK REGION"/>
  </r>
  <r>
    <s v="0803901000 - LIBEN"/>
    <s v="EC - ECUADOR"/>
    <x v="5"/>
    <s v="Import"/>
    <n v="2363368.11"/>
    <n v="3210047.3"/>
    <n v="0"/>
    <s v="06-SIBERIAN FEDERAL DISTRICT"/>
    <s v="01000 - ALTAI TERRITORY"/>
  </r>
  <r>
    <s v="0803901000 - LIBEN"/>
    <s v="EC - ECUADOR"/>
    <x v="5"/>
    <s v="Import"/>
    <n v="728506.91"/>
    <n v="991927.5"/>
    <n v="0"/>
    <s v="06-SIBERIAN FEDERAL DISTRICT"/>
    <s v="04000 - KRASNOYARSK TERRITORY"/>
  </r>
  <r>
    <s v="0803901000 - LIBEN"/>
    <s v="EC - ECUADOR"/>
    <x v="5"/>
    <s v="Import"/>
    <n v="270656.52"/>
    <n v="356127"/>
    <n v="0"/>
    <s v="06-SIBERIAN FEDERAL DISTRICT"/>
    <s v="25000 - IRKUTSK REGION"/>
  </r>
  <r>
    <s v="0803901000 - LIBEN"/>
    <s v="EC - ECUADOR"/>
    <x v="5"/>
    <s v="Import"/>
    <n v="85880"/>
    <n v="117186"/>
    <n v="0"/>
    <s v="06-SIBERIAN FEDERAL DISTRICT"/>
    <s v="50000 - NOVOSIBIRSK REGION"/>
  </r>
  <r>
    <s v="0803901000 - LIBEN"/>
    <s v="EC - ECUADOR"/>
    <x v="5"/>
    <s v="Import"/>
    <n v="467713.27"/>
    <n v="636460.5"/>
    <n v="0"/>
    <s v="06-SIBERIAN FEDERAL DISTRICT"/>
    <s v="69000 - TOMSK REGION"/>
  </r>
  <r>
    <s v="0803901000 - LIBEN"/>
    <s v="EC - ECUADOR"/>
    <x v="5"/>
    <s v="Import"/>
    <n v="3434327.91"/>
    <n v="4501444.0999999996"/>
    <n v="0"/>
    <s v="07-FAR EAST FEDERAL DISTRICT"/>
    <s v="05000 - PRIMORYE TERRITORY"/>
  </r>
  <r>
    <s v="0803901000 - LIBEN"/>
    <s v="EC - ECUADOR"/>
    <x v="5"/>
    <s v="Import"/>
    <n v="491042.85"/>
    <n v="586656"/>
    <n v="0"/>
    <s v="07-FAR EAST FEDERAL DISTRICT"/>
    <s v="08000 - KHABAROVSK TERRITORY"/>
  </r>
  <r>
    <s v="0803901000 - LIBEN"/>
    <s v="EC - ECUADOR"/>
    <x v="5"/>
    <s v="Import"/>
    <n v="37853.620000000003"/>
    <n v="46800"/>
    <n v="0"/>
    <s v="07-FAR EAST FEDERAL DISTRICT"/>
    <s v="30000 - KAMCHATKA TERRITORY"/>
  </r>
  <r>
    <s v="0803901000 - LIBEN"/>
    <s v="EC - ECUADOR"/>
    <x v="5"/>
    <s v="Import"/>
    <n v="166224"/>
    <n v="218600"/>
    <n v="0"/>
    <s v="07-FAR EAST FEDERAL DISTRICT"/>
    <s v="64000 - SAKHALIN REGION"/>
  </r>
  <r>
    <s v="0803901000 - LIBEN"/>
    <s v="EC - ECUADOR"/>
    <x v="6"/>
    <s v="Import"/>
    <n v="66970.22"/>
    <n v="91035.4"/>
    <n v="0"/>
    <s v="01-CENTRAL FEDERAL DISTRICT"/>
    <s v="34000 - KOSTROMA REGION"/>
  </r>
  <r>
    <s v="0803901000 - LIBEN"/>
    <s v="EC - ECUADOR"/>
    <x v="6"/>
    <s v="Import"/>
    <n v="29021777.329999998"/>
    <n v="39359577.549999997"/>
    <n v="0"/>
    <s v="01-CENTRAL FEDERAL DISTRICT"/>
    <s v="45000 - MOSCOW, THE CAPITAL OF RUSSIAN FEDERATION"/>
  </r>
  <r>
    <s v="0803901000 - LIBEN"/>
    <s v="EC - ECUADOR"/>
    <x v="6"/>
    <s v="Import"/>
    <n v="4139091.83"/>
    <n v="5609410.1399999997"/>
    <n v="0"/>
    <s v="01-CENTRAL FEDERAL DISTRICT"/>
    <s v="46000 - MOSCOW REGION"/>
  </r>
  <r>
    <s v="0803901000 - LIBEN"/>
    <s v="EC - ECUADOR"/>
    <x v="6"/>
    <s v="Import"/>
    <n v="645477.53"/>
    <n v="913665.21"/>
    <n v="0"/>
    <s v="02-NORTH WEST FEDERAL DISTRICT"/>
    <s v="27000 - KALININGRAD REGION"/>
  </r>
  <r>
    <s v="0803901000 - LIBEN"/>
    <s v="EC - ECUADOR"/>
    <x v="6"/>
    <s v="Import"/>
    <n v="23143882.02"/>
    <n v="31548386.579999998"/>
    <n v="0"/>
    <s v="02-NORTH WEST FEDERAL DISTRICT"/>
    <s v="40000 - ST. PETERSBURG"/>
  </r>
  <r>
    <s v="0803901000 - LIBEN"/>
    <s v="EC - ECUADOR"/>
    <x v="6"/>
    <s v="Import"/>
    <n v="22144301.100000001"/>
    <n v="29883570.190000001"/>
    <n v="0"/>
    <s v="03-SOUTHERN FEDERAL DISTRICT"/>
    <s v="03000 - KRASNODAR TERRITORY"/>
  </r>
  <r>
    <s v="0803901000 - LIBEN"/>
    <s v="EC - ECUADOR"/>
    <x v="6"/>
    <s v="Import"/>
    <n v="913445.63"/>
    <n v="1239356.8999999999"/>
    <n v="0"/>
    <s v="04-VOLGA FEDERAL DISTRICT"/>
    <s v="22000 - NIZHNY NOVGOROD REGION"/>
  </r>
  <r>
    <s v="0803901000 - LIBEN"/>
    <s v="EC - ECUADOR"/>
    <x v="6"/>
    <s v="Import"/>
    <n v="86822.57"/>
    <n v="118028.99"/>
    <n v="0"/>
    <s v="04-VOLGA FEDERAL DISTRICT"/>
    <s v="63000 - SARATOV REGION"/>
  </r>
  <r>
    <s v="0803901000 - LIBEN"/>
    <s v="EC - ECUADOR"/>
    <x v="6"/>
    <s v="Import"/>
    <n v="1264149.2"/>
    <n v="1718084.8"/>
    <n v="0"/>
    <s v="05-URALS FEDERAL DISTRICT"/>
    <s v="65000 - SVERDLOVSK REGION"/>
  </r>
  <r>
    <s v="0803901000 - LIBEN"/>
    <s v="EC - ECUADOR"/>
    <x v="6"/>
    <s v="Import"/>
    <n v="2227233.7799999998"/>
    <n v="3024029.54"/>
    <n v="0"/>
    <s v="06-SIBERIAN FEDERAL DISTRICT"/>
    <s v="01000 - ALTAI TERRITORY"/>
  </r>
  <r>
    <s v="0803901000 - LIBEN"/>
    <s v="EC - ECUADOR"/>
    <x v="6"/>
    <s v="Import"/>
    <n v="907911.78"/>
    <n v="1233120"/>
    <n v="0"/>
    <s v="06-SIBERIAN FEDERAL DISTRICT"/>
    <s v="04000 - KRASNOYARSK TERRITORY"/>
  </r>
  <r>
    <s v="0803901000 - LIBEN"/>
    <s v="EC - ECUADOR"/>
    <x v="6"/>
    <s v="Import"/>
    <n v="190836"/>
    <n v="251100"/>
    <n v="0"/>
    <s v="06-SIBERIAN FEDERAL DISTRICT"/>
    <s v="25000 - IRKUTSK REGION"/>
  </r>
  <r>
    <s v="0803901000 - LIBEN"/>
    <s v="EC - ECUADOR"/>
    <x v="6"/>
    <s v="Import"/>
    <n v="154379.46"/>
    <n v="211288"/>
    <n v="0"/>
    <s v="06-SIBERIAN FEDERAL DISTRICT"/>
    <s v="50000 - NOVOSIBIRSK REGION"/>
  </r>
  <r>
    <s v="0803901000 - LIBEN"/>
    <s v="EC - ECUADOR"/>
    <x v="6"/>
    <s v="Import"/>
    <n v="433797.93"/>
    <n v="589582.5"/>
    <n v="0"/>
    <s v="06-SIBERIAN FEDERAL DISTRICT"/>
    <s v="69000 - TOMSK REGION"/>
  </r>
  <r>
    <s v="0803901000 - LIBEN"/>
    <s v="EC - ECUADOR"/>
    <x v="6"/>
    <s v="Import"/>
    <n v="2519146.98"/>
    <n v="3520474.8"/>
    <n v="0"/>
    <s v="07-FAR EAST FEDERAL DISTRICT"/>
    <s v="05000 - PRIMORYE TERRITORY"/>
  </r>
  <r>
    <s v="0803901000 - LIBEN"/>
    <s v="EC - ECUADOR"/>
    <x v="6"/>
    <s v="Import"/>
    <n v="145751.1"/>
    <n v="209520"/>
    <n v="0"/>
    <s v="07-FAR EAST FEDERAL DISTRICT"/>
    <s v="08000 - KHABAROVSK TERRITORY"/>
  </r>
  <r>
    <s v="0803901000 - LIBEN"/>
    <s v="EC - ECUADOR"/>
    <x v="6"/>
    <s v="Import"/>
    <n v="35768.86"/>
    <n v="46800"/>
    <n v="0"/>
    <s v="07-FAR EAST FEDERAL DISTRICT"/>
    <s v="30000 - KAMCHATKA TERRITORY"/>
  </r>
  <r>
    <s v="0803901000 - LIBEN"/>
    <s v="EC - ECUADOR"/>
    <x v="7"/>
    <s v="Import"/>
    <n v="53612.61"/>
    <n v="72929.2"/>
    <n v="0"/>
    <s v="01-CENTRAL FEDERAL DISTRICT"/>
    <s v="34000 - KOSTROMA REGION"/>
  </r>
  <r>
    <s v="0803901000 - LIBEN"/>
    <s v="EC - ECUADOR"/>
    <x v="7"/>
    <s v="Import"/>
    <n v="19316858.670000002"/>
    <n v="26197516.129999999"/>
    <n v="0"/>
    <s v="01-CENTRAL FEDERAL DISTRICT"/>
    <s v="45000 - MOSCOW, THE CAPITAL OF RUSSIAN FEDERATION"/>
  </r>
  <r>
    <s v="0803901000 - LIBEN"/>
    <s v="EC - ECUADOR"/>
    <x v="7"/>
    <s v="Import"/>
    <n v="3245047.38"/>
    <n v="4398909.05"/>
    <n v="0"/>
    <s v="01-CENTRAL FEDERAL DISTRICT"/>
    <s v="46000 - MOSCOW REGION"/>
  </r>
  <r>
    <s v="0803901000 - LIBEN"/>
    <s v="EC - ECUADOR"/>
    <x v="7"/>
    <s v="Import"/>
    <n v="369916.34"/>
    <n v="652397.96"/>
    <n v="0"/>
    <s v="02-NORTH WEST FEDERAL DISTRICT"/>
    <s v="27000 - KALININGRAD REGION"/>
  </r>
  <r>
    <s v="0803901000 - LIBEN"/>
    <s v="EC - ECUADOR"/>
    <x v="7"/>
    <s v="Import"/>
    <n v="17554747.559999999"/>
    <n v="23956753.530000001"/>
    <n v="0"/>
    <s v="02-NORTH WEST FEDERAL DISTRICT"/>
    <s v="40000 - ST. PETERSBURG"/>
  </r>
  <r>
    <s v="0803901000 - LIBEN"/>
    <s v="EC - ECUADOR"/>
    <x v="7"/>
    <s v="Import"/>
    <n v="15909163.16"/>
    <n v="21457774.449999999"/>
    <n v="0"/>
    <s v="03-SOUTHERN FEDERAL DISTRICT"/>
    <s v="03000 - KRASNODAR TERRITORY"/>
  </r>
  <r>
    <s v="0803901000 - LIBEN"/>
    <s v="EC - ECUADOR"/>
    <x v="7"/>
    <s v="Import"/>
    <n v="942161.35"/>
    <n v="1278828.32"/>
    <n v="0"/>
    <s v="04-VOLGA FEDERAL DISTRICT"/>
    <s v="22000 - NIZHNY NOVGOROD REGION"/>
  </r>
  <r>
    <s v="0803901000 - LIBEN"/>
    <s v="EC - ECUADOR"/>
    <x v="7"/>
    <s v="Import"/>
    <n v="72104.78"/>
    <n v="98424.76"/>
    <n v="0"/>
    <s v="04-VOLGA FEDERAL DISTRICT"/>
    <s v="63000 - SARATOV REGION"/>
  </r>
  <r>
    <s v="0803901000 - LIBEN"/>
    <s v="EC - ECUADOR"/>
    <x v="7"/>
    <s v="Import"/>
    <n v="888662.46"/>
    <n v="1207837.8"/>
    <n v="0"/>
    <s v="05-URALS FEDERAL DISTRICT"/>
    <s v="65000 - SVERDLOVSK REGION"/>
  </r>
  <r>
    <s v="0803901000 - LIBEN"/>
    <s v="EC - ECUADOR"/>
    <x v="7"/>
    <s v="Import"/>
    <n v="2021935.51"/>
    <n v="2747738.74"/>
    <n v="0"/>
    <s v="06-SIBERIAN FEDERAL DISTRICT"/>
    <s v="01000 - ALTAI TERRITORY"/>
  </r>
  <r>
    <s v="0803901000 - LIBEN"/>
    <s v="EC - ECUADOR"/>
    <x v="7"/>
    <s v="Import"/>
    <n v="574370.91"/>
    <n v="781080"/>
    <n v="0"/>
    <s v="06-SIBERIAN FEDERAL DISTRICT"/>
    <s v="04000 - KRASNOYARSK TERRITORY"/>
  </r>
  <r>
    <s v="0803901000 - LIBEN"/>
    <s v="EC - ECUADOR"/>
    <x v="7"/>
    <s v="Import"/>
    <n v="64113.599999999999"/>
    <n v="84360"/>
    <n v="0"/>
    <s v="06-SIBERIAN FEDERAL DISTRICT"/>
    <s v="25000 - IRKUTSK REGION"/>
  </r>
  <r>
    <s v="0803901000 - LIBEN"/>
    <s v="EC - ECUADOR"/>
    <x v="7"/>
    <s v="Import"/>
    <n v="483399.11"/>
    <n v="657520.5"/>
    <n v="0"/>
    <s v="06-SIBERIAN FEDERAL DISTRICT"/>
    <s v="69000 - TOMSK REGION"/>
  </r>
  <r>
    <s v="0803901000 - LIBEN"/>
    <s v="EC - ECUADOR"/>
    <x v="7"/>
    <s v="Import"/>
    <n v="1563510.51"/>
    <n v="2247584.2999999998"/>
    <n v="0"/>
    <s v="07-FAR EAST FEDERAL DISTRICT"/>
    <s v="05000 - PRIMORYE TERRITORY"/>
  </r>
  <r>
    <s v="0803901000 - LIBEN"/>
    <s v="EC - ECUADOR"/>
    <x v="7"/>
    <s v="Import"/>
    <n v="80926.44"/>
    <n v="125712"/>
    <n v="0"/>
    <s v="07-FAR EAST FEDERAL DISTRICT"/>
    <s v="08000 - KHABAROVSK TERRITORY"/>
  </r>
  <r>
    <s v="0803901000 - LIBEN"/>
    <s v="EC - ECUADOR"/>
    <x v="7"/>
    <s v="Import"/>
    <n v="17835.05"/>
    <n v="23400"/>
    <n v="0"/>
    <s v="07-FAR EAST FEDERAL DISTRICT"/>
    <s v="30000 - KAMCHATKA TERRITORY"/>
  </r>
  <r>
    <s v="0803901000 - LIBEN"/>
    <s v="EC - ECUADOR"/>
    <x v="8"/>
    <s v="Import"/>
    <n v="53686.73"/>
    <n v="72968"/>
    <n v="0"/>
    <s v="01-CENTRAL FEDERAL DISTRICT"/>
    <s v="34000 - KOSTROMA REGION"/>
  </r>
  <r>
    <s v="0803901000 - LIBEN"/>
    <s v="EC - ECUADOR"/>
    <x v="8"/>
    <s v="Import"/>
    <n v="21500890.920000002"/>
    <n v="29165464.079999998"/>
    <n v="0"/>
    <s v="01-CENTRAL FEDERAL DISTRICT"/>
    <s v="45000 - MOSCOW, THE CAPITAL OF RUSSIAN FEDERATION"/>
  </r>
  <r>
    <s v="0803901000 - LIBEN"/>
    <s v="EC - ECUADOR"/>
    <x v="8"/>
    <s v="Import"/>
    <n v="3458440.26"/>
    <n v="4697461.9000000004"/>
    <n v="0"/>
    <s v="01-CENTRAL FEDERAL DISTRICT"/>
    <s v="46000 - MOSCOW REGION"/>
  </r>
  <r>
    <s v="0803901000 - LIBEN"/>
    <s v="EC - ECUADOR"/>
    <x v="8"/>
    <s v="Import"/>
    <n v="299702.53000000003"/>
    <n v="583790.13"/>
    <n v="0"/>
    <s v="02-NORTH WEST FEDERAL DISTRICT"/>
    <s v="27000 - KALININGRAD REGION"/>
  </r>
  <r>
    <s v="0803901000 - LIBEN"/>
    <s v="EC - ECUADOR"/>
    <x v="8"/>
    <s v="Import"/>
    <n v="14592729.550000001"/>
    <n v="19932033.559999999"/>
    <n v="0"/>
    <s v="02-NORTH WEST FEDERAL DISTRICT"/>
    <s v="40000 - ST. PETERSBURG"/>
  </r>
  <r>
    <s v="0803901000 - LIBEN"/>
    <s v="EC - ECUADOR"/>
    <x v="8"/>
    <s v="Import"/>
    <n v="15233021.029999999"/>
    <n v="20565967.010000002"/>
    <n v="0"/>
    <s v="03-SOUTHERN FEDERAL DISTRICT"/>
    <s v="03000 - KRASNODAR TERRITORY"/>
  </r>
  <r>
    <s v="0803901000 - LIBEN"/>
    <s v="EC - ECUADOR"/>
    <x v="8"/>
    <s v="Import"/>
    <n v="276612.55"/>
    <n v="373344.1"/>
    <n v="0"/>
    <s v="04-VOLGA FEDERAL DISTRICT"/>
    <s v="22000 - NIZHNY NOVGOROD REGION"/>
  </r>
  <r>
    <s v="0803901000 - LIBEN"/>
    <s v="EC - ECUADOR"/>
    <x v="8"/>
    <s v="Import"/>
    <n v="58267.19"/>
    <n v="79253.490000000005"/>
    <n v="0"/>
    <s v="04-VOLGA FEDERAL DISTRICT"/>
    <s v="63000 - SARATOV REGION"/>
  </r>
  <r>
    <s v="0803901000 - LIBEN"/>
    <s v="EC - ECUADOR"/>
    <x v="8"/>
    <s v="Import"/>
    <n v="684400.92"/>
    <n v="930924.9"/>
    <n v="0"/>
    <s v="05-URALS FEDERAL DISTRICT"/>
    <s v="65000 - SVERDLOVSK REGION"/>
  </r>
  <r>
    <s v="0803901000 - LIBEN"/>
    <s v="EC - ECUADOR"/>
    <x v="8"/>
    <s v="Import"/>
    <n v="1050542.53"/>
    <n v="1427788.14"/>
    <n v="0"/>
    <s v="06-SIBERIAN FEDERAL DISTRICT"/>
    <s v="01000 - ALTAI TERRITORY"/>
  </r>
  <r>
    <s v="0803901000 - LIBEN"/>
    <s v="EC - ECUADOR"/>
    <x v="8"/>
    <s v="Import"/>
    <n v="543240.26"/>
    <n v="738615"/>
    <n v="0"/>
    <s v="06-SIBERIAN FEDERAL DISTRICT"/>
    <s v="04000 - KRASNOYARSK TERRITORY"/>
  </r>
  <r>
    <s v="0803901000 - LIBEN"/>
    <s v="EC - ECUADOR"/>
    <x v="8"/>
    <s v="Import"/>
    <n v="15595.2"/>
    <n v="20520"/>
    <n v="0"/>
    <s v="06-SIBERIAN FEDERAL DISTRICT"/>
    <s v="25000 - IRKUTSK REGION"/>
  </r>
  <r>
    <s v="0803901000 - LIBEN"/>
    <s v="EC - ECUADOR"/>
    <x v="8"/>
    <s v="Import"/>
    <n v="277921.34999999998"/>
    <n v="378066"/>
    <n v="0"/>
    <s v="06-SIBERIAN FEDERAL DISTRICT"/>
    <s v="69000 - TOMSK REGION"/>
  </r>
  <r>
    <s v="0803901000 - LIBEN"/>
    <s v="EC - ECUADOR"/>
    <x v="8"/>
    <s v="Import"/>
    <n v="1177925.24"/>
    <n v="1657706.4"/>
    <n v="0"/>
    <s v="07-FAR EAST FEDERAL DISTRICT"/>
    <s v="05000 - PRIMORYE TERRITORY"/>
  </r>
  <r>
    <s v="0803901000 - LIBEN"/>
    <s v="EC - ECUADOR"/>
    <x v="8"/>
    <s v="Import"/>
    <n v="167162.62"/>
    <n v="251424"/>
    <n v="0"/>
    <s v="07-FAR EAST FEDERAL DISTRICT"/>
    <s v="08000 - KHABAROVSK TERRITORY"/>
  </r>
  <r>
    <s v="0803901000 - LIBEN"/>
    <s v="EC - ECUADOR"/>
    <x v="9"/>
    <s v="Import"/>
    <n v="53738.47"/>
    <n v="72968"/>
    <n v="0"/>
    <s v="01-CENTRAL FEDERAL DISTRICT"/>
    <s v="34000 - KOSTROMA REGION"/>
  </r>
  <r>
    <s v="0803901000 - LIBEN"/>
    <s v="EC - ECUADOR"/>
    <x v="9"/>
    <s v="Import"/>
    <n v="20882152.210000001"/>
    <n v="28297625.280000001"/>
    <n v="0"/>
    <s v="01-CENTRAL FEDERAL DISTRICT"/>
    <s v="45000 - MOSCOW, THE CAPITAL OF RUSSIAN FEDERATION"/>
  </r>
  <r>
    <s v="0803901000 - LIBEN"/>
    <s v="EC - ECUADOR"/>
    <x v="9"/>
    <s v="Import"/>
    <n v="3081208.12"/>
    <n v="4181944.5"/>
    <n v="0"/>
    <s v="01-CENTRAL FEDERAL DISTRICT"/>
    <s v="46000 - MOSCOW REGION"/>
  </r>
  <r>
    <s v="0803901000 - LIBEN"/>
    <s v="EC - ECUADOR"/>
    <x v="9"/>
    <s v="Import"/>
    <n v="495779.86"/>
    <n v="657390.38"/>
    <n v="0"/>
    <s v="02-NORTH WEST FEDERAL DISTRICT"/>
    <s v="27000 - KALININGRAD REGION"/>
  </r>
  <r>
    <s v="0803901000 - LIBEN"/>
    <s v="EC - ECUADOR"/>
    <x v="9"/>
    <s v="Import"/>
    <n v="18708745.579999998"/>
    <n v="25532943.899999999"/>
    <n v="0"/>
    <s v="02-NORTH WEST FEDERAL DISTRICT"/>
    <s v="40000 - ST. PETERSBURG"/>
  </r>
  <r>
    <s v="0803901000 - LIBEN"/>
    <s v="EC - ECUADOR"/>
    <x v="9"/>
    <s v="Import"/>
    <n v="122366.53"/>
    <n v="168395"/>
    <n v="0"/>
    <s v="02-NORTH WEST FEDERAL DISTRICT"/>
    <s v="41000 - LENINGRAD REGION"/>
  </r>
  <r>
    <s v="0803901000 - LIBEN"/>
    <s v="EC - ECUADOR"/>
    <x v="9"/>
    <s v="Import"/>
    <n v="15801215.34"/>
    <n v="21216297.739999998"/>
    <n v="0"/>
    <s v="03-SOUTHERN FEDERAL DISTRICT"/>
    <s v="03000 - KRASNODAR TERRITORY"/>
  </r>
  <r>
    <s v="0803901000 - LIBEN"/>
    <s v="EC - ECUADOR"/>
    <x v="9"/>
    <s v="Import"/>
    <n v="593835.52000000002"/>
    <n v="802379.1"/>
    <n v="0"/>
    <s v="04-VOLGA FEDERAL DISTRICT"/>
    <s v="22000 - NIZHNY NOVGOROD REGION"/>
  </r>
  <r>
    <s v="0803901000 - LIBEN"/>
    <s v="EC - ECUADOR"/>
    <x v="9"/>
    <s v="Import"/>
    <n v="58330.49"/>
    <n v="79337.740000000005"/>
    <n v="0"/>
    <s v="04-VOLGA FEDERAL DISTRICT"/>
    <s v="63000 - SARATOV REGION"/>
  </r>
  <r>
    <s v="0803901000 - LIBEN"/>
    <s v="EC - ECUADOR"/>
    <x v="9"/>
    <s v="Import"/>
    <n v="1021848.55"/>
    <n v="1389744.5"/>
    <n v="0"/>
    <s v="05-URALS FEDERAL DISTRICT"/>
    <s v="65000 - SVERDLOVSK REGION"/>
  </r>
  <r>
    <s v="0803901000 - LIBEN"/>
    <s v="EC - ECUADOR"/>
    <x v="9"/>
    <s v="Import"/>
    <n v="1759289.12"/>
    <n v="2380400.21"/>
    <n v="0"/>
    <s v="06-SIBERIAN FEDERAL DISTRICT"/>
    <s v="01000 - ALTAI TERRITORY"/>
  </r>
  <r>
    <s v="0803901000 - LIBEN"/>
    <s v="EC - ECUADOR"/>
    <x v="9"/>
    <s v="Import"/>
    <n v="469993.1"/>
    <n v="638760"/>
    <n v="0"/>
    <s v="06-SIBERIAN FEDERAL DISTRICT"/>
    <s v="04000 - KRASNOYARSK TERRITORY"/>
  </r>
  <r>
    <s v="0803901000 - LIBEN"/>
    <s v="EC - ECUADOR"/>
    <x v="9"/>
    <s v="Import"/>
    <n v="48632.4"/>
    <n v="63990"/>
    <n v="0"/>
    <s v="06-SIBERIAN FEDERAL DISTRICT"/>
    <s v="25000 - IRKUTSK REGION"/>
  </r>
  <r>
    <s v="0803901000 - LIBEN"/>
    <s v="EC - ECUADOR"/>
    <x v="9"/>
    <s v="Import"/>
    <n v="34347.51"/>
    <n v="47037"/>
    <n v="0"/>
    <s v="06-SIBERIAN FEDERAL DISTRICT"/>
    <s v="50000 - NOVOSIBIRSK REGION"/>
  </r>
  <r>
    <s v="0803901000 - LIBEN"/>
    <s v="EC - ECUADOR"/>
    <x v="9"/>
    <s v="Import"/>
    <n v="532259.22"/>
    <n v="723996"/>
    <n v="0"/>
    <s v="06-SIBERIAN FEDERAL DISTRICT"/>
    <s v="69000 - TOMSK REGION"/>
  </r>
  <r>
    <s v="0803901000 - LIBEN"/>
    <s v="EC - ECUADOR"/>
    <x v="9"/>
    <s v="Import"/>
    <n v="2081960.37"/>
    <n v="2969897.64"/>
    <n v="0"/>
    <s v="07-FAR EAST FEDERAL DISTRICT"/>
    <s v="05000 - PRIMORYE TERRITORY"/>
  </r>
  <r>
    <s v="0803901000 - LIBEN"/>
    <s v="EC - ECUADOR"/>
    <x v="9"/>
    <s v="Import"/>
    <n v="239153.17"/>
    <n v="419040"/>
    <n v="0"/>
    <s v="07-FAR EAST FEDERAL DISTRICT"/>
    <s v="08000 - KHABAROVSK TERRITORY"/>
  </r>
  <r>
    <s v="0803901000 - LIBEN"/>
    <s v="EC - ECUADOR"/>
    <x v="9"/>
    <s v="Import"/>
    <n v="12408.5"/>
    <n v="20932.599999999999"/>
    <n v="0"/>
    <s v="07-FAR EAST FEDERAL DISTRICT"/>
    <s v="76000 - TRANS-BAIKAL TERRITORY"/>
  </r>
  <r>
    <s v="0803901000 - LIBEN"/>
    <s v="EC - ECUADOR"/>
    <x v="10"/>
    <s v="Import"/>
    <n v="53722.53"/>
    <n v="72968"/>
    <n v="0"/>
    <s v="01-CENTRAL FEDERAL DISTRICT"/>
    <s v="34000 - KOSTROMA REGION"/>
  </r>
  <r>
    <s v="0803901000 - LIBEN"/>
    <s v="EC - ECUADOR"/>
    <x v="10"/>
    <s v="Import"/>
    <n v="28496886.699999999"/>
    <n v="38595391.780000001"/>
    <n v="0"/>
    <s v="01-CENTRAL FEDERAL DISTRICT"/>
    <s v="45000 - MOSCOW, THE CAPITAL OF RUSSIAN FEDERATION"/>
  </r>
  <r>
    <s v="0803901000 - LIBEN"/>
    <s v="EC - ECUADOR"/>
    <x v="10"/>
    <s v="Import"/>
    <n v="3734361.57"/>
    <n v="5053813.43"/>
    <n v="0"/>
    <s v="01-CENTRAL FEDERAL DISTRICT"/>
    <s v="46000 - MOSCOW REGION"/>
  </r>
  <r>
    <s v="0803901000 - LIBEN"/>
    <s v="EC - ECUADOR"/>
    <x v="10"/>
    <s v="Import"/>
    <n v="523072.15"/>
    <n v="702037.21"/>
    <n v="0"/>
    <s v="02-NORTH WEST FEDERAL DISTRICT"/>
    <s v="27000 - KALININGRAD REGION"/>
  </r>
  <r>
    <s v="0803901000 - LIBEN"/>
    <s v="EC - ECUADOR"/>
    <x v="10"/>
    <s v="Import"/>
    <n v="21385621.550000001"/>
    <n v="29187982.120000001"/>
    <n v="0"/>
    <s v="02-NORTH WEST FEDERAL DISTRICT"/>
    <s v="40000 - ST. PETERSBURG"/>
  </r>
  <r>
    <s v="0803901000 - LIBEN"/>
    <s v="EC - ECUADOR"/>
    <x v="10"/>
    <s v="Import"/>
    <n v="227307.6"/>
    <n v="311141.8"/>
    <n v="0"/>
    <s v="02-NORTH WEST FEDERAL DISTRICT"/>
    <s v="41000 - LENINGRAD REGION"/>
  </r>
  <r>
    <s v="0803901000 - LIBEN"/>
    <s v="EC - ECUADOR"/>
    <x v="10"/>
    <s v="Import"/>
    <n v="24022626.199999999"/>
    <n v="32437369.780000001"/>
    <n v="0"/>
    <s v="03-SOUTHERN FEDERAL DISTRICT"/>
    <s v="03000 - KRASNODAR TERRITORY"/>
  </r>
  <r>
    <s v="0803901000 - LIBEN"/>
    <s v="EC - ECUADOR"/>
    <x v="10"/>
    <s v="Import"/>
    <n v="552686.47"/>
    <n v="744565.6"/>
    <n v="0"/>
    <s v="04-VOLGA FEDERAL DISTRICT"/>
    <s v="22000 - NIZHNY NOVGOROD REGION"/>
  </r>
  <r>
    <s v="0803901000 - LIBEN"/>
    <s v="EC - ECUADOR"/>
    <x v="10"/>
    <s v="Import"/>
    <n v="87973.05"/>
    <n v="119480.16"/>
    <n v="0"/>
    <s v="04-VOLGA FEDERAL DISTRICT"/>
    <s v="63000 - SARATOV REGION"/>
  </r>
  <r>
    <s v="0803901000 - LIBEN"/>
    <s v="EC - ECUADOR"/>
    <x v="10"/>
    <s v="Import"/>
    <n v="938869.57"/>
    <n v="1275064.2"/>
    <n v="0"/>
    <s v="05-URALS FEDERAL DISTRICT"/>
    <s v="65000 - SVERDLOVSK REGION"/>
  </r>
  <r>
    <s v="0803901000 - LIBEN"/>
    <s v="EC - ECUADOR"/>
    <x v="10"/>
    <s v="Import"/>
    <n v="1869665.11"/>
    <n v="2517222.27"/>
    <n v="0"/>
    <s v="06-SIBERIAN FEDERAL DISTRICT"/>
    <s v="01000 - ALTAI TERRITORY"/>
  </r>
  <r>
    <s v="0803901000 - LIBEN"/>
    <s v="EC - ECUADOR"/>
    <x v="10"/>
    <s v="Import"/>
    <n v="890482.84"/>
    <n v="1209360"/>
    <n v="0"/>
    <s v="06-SIBERIAN FEDERAL DISTRICT"/>
    <s v="04000 - KRASNOYARSK TERRITORY"/>
  </r>
  <r>
    <s v="0803901000 - LIBEN"/>
    <s v="EC - ECUADOR"/>
    <x v="10"/>
    <s v="Import"/>
    <n v="437465.88"/>
    <n v="586507.56000000006"/>
    <n v="0"/>
    <s v="06-SIBERIAN FEDERAL DISTRICT"/>
    <s v="25000 - IRKUTSK REGION"/>
  </r>
  <r>
    <s v="0803901000 - LIBEN"/>
    <s v="EC - ECUADOR"/>
    <x v="10"/>
    <s v="Import"/>
    <n v="137440"/>
    <n v="188160"/>
    <n v="0"/>
    <s v="06-SIBERIAN FEDERAL DISTRICT"/>
    <s v="50000 - NOVOSIBIRSK REGION"/>
  </r>
  <r>
    <s v="0803901000 - LIBEN"/>
    <s v="EC - ECUADOR"/>
    <x v="10"/>
    <s v="Import"/>
    <n v="633659.4"/>
    <n v="861100.5"/>
    <n v="0"/>
    <s v="06-SIBERIAN FEDERAL DISTRICT"/>
    <s v="69000 - TOMSK REGION"/>
  </r>
  <r>
    <s v="0803901000 - LIBEN"/>
    <s v="EC - ECUADOR"/>
    <x v="10"/>
    <s v="Import"/>
    <n v="2371692.92"/>
    <n v="3480827.58"/>
    <n v="0"/>
    <s v="07-FAR EAST FEDERAL DISTRICT"/>
    <s v="05000 - PRIMORYE TERRITORY"/>
  </r>
  <r>
    <s v="0803901000 - LIBEN"/>
    <s v="EC - ECUADOR"/>
    <x v="10"/>
    <s v="Import"/>
    <n v="113406.16"/>
    <n v="209520"/>
    <n v="0"/>
    <s v="07-FAR EAST FEDERAL DISTRICT"/>
    <s v="08000 - KHABAROVSK TERRITORY"/>
  </r>
  <r>
    <s v="0803901000 - LIBEN"/>
    <s v="EC - ECUADOR"/>
    <x v="10"/>
    <s v="Import"/>
    <n v="17921.830000000002"/>
    <n v="23400"/>
    <n v="0"/>
    <s v="07-FAR EAST FEDERAL DISTRICT"/>
    <s v="30000 - KAMCHATKA TERRITORY"/>
  </r>
  <r>
    <s v="0803901000 - LIBEN"/>
    <s v="EC - ECUADOR"/>
    <x v="10"/>
    <s v="Import"/>
    <n v="23544"/>
    <n v="41904"/>
    <n v="0"/>
    <s v="07-FAR EAST FEDERAL DISTRICT"/>
    <s v="76000 - TRANS-BAIKAL TERRITORY"/>
  </r>
  <r>
    <s v="0803901000 - LIBEN"/>
    <s v="EC - ECUADOR"/>
    <x v="11"/>
    <s v="Import"/>
    <n v="67157.55"/>
    <n v="91315"/>
    <n v="0"/>
    <s v="01-CENTRAL FEDERAL DISTRICT"/>
    <s v="34000 - KOSTROMA REGION"/>
  </r>
  <r>
    <s v="0803901000 - LIBEN"/>
    <s v="EC - ECUADOR"/>
    <x v="11"/>
    <s v="Import"/>
    <n v="36264629.649999999"/>
    <n v="49166165.07"/>
    <n v="0"/>
    <s v="01-CENTRAL FEDERAL DISTRICT"/>
    <s v="45000 - MOSCOW, THE CAPITAL OF RUSSIAN FEDERATION"/>
  </r>
  <r>
    <s v="0803901000 - LIBEN"/>
    <s v="EC - ECUADOR"/>
    <x v="11"/>
    <s v="Import"/>
    <n v="4904845.21"/>
    <n v="6618034.7199999997"/>
    <n v="0"/>
    <s v="01-CENTRAL FEDERAL DISTRICT"/>
    <s v="46000 - MOSCOW REGION"/>
  </r>
  <r>
    <s v="0803901000 - LIBEN"/>
    <s v="EC - ECUADOR"/>
    <x v="11"/>
    <s v="Import"/>
    <n v="483611.41"/>
    <n v="741863.35"/>
    <n v="0"/>
    <s v="02-NORTH WEST FEDERAL DISTRICT"/>
    <s v="27000 - KALININGRAD REGION"/>
  </r>
  <r>
    <s v="0803901000 - LIBEN"/>
    <s v="EC - ECUADOR"/>
    <x v="11"/>
    <s v="Import"/>
    <n v="25682319.140000001"/>
    <n v="35023907.270000003"/>
    <n v="0"/>
    <s v="02-NORTH WEST FEDERAL DISTRICT"/>
    <s v="40000 - ST. PETERSBURG"/>
  </r>
  <r>
    <s v="0803901000 - LIBEN"/>
    <s v="EC - ECUADOR"/>
    <x v="11"/>
    <s v="Import"/>
    <n v="52458"/>
    <n v="71806.5"/>
    <n v="0"/>
    <s v="02-NORTH WEST FEDERAL DISTRICT"/>
    <s v="41000 - LENINGRAD REGION"/>
  </r>
  <r>
    <s v="0803901000 - LIBEN"/>
    <s v="EC - ECUADOR"/>
    <x v="11"/>
    <s v="Import"/>
    <n v="31371531.5"/>
    <n v="42419661.060000002"/>
    <n v="0"/>
    <s v="03-SOUTHERN FEDERAL DISTRICT"/>
    <s v="03000 - KRASNODAR TERRITORY"/>
  </r>
  <r>
    <s v="0803901000 - LIBEN"/>
    <s v="EC - ECUADOR"/>
    <x v="11"/>
    <s v="Import"/>
    <n v="843566.07999999996"/>
    <n v="1139721.6599999999"/>
    <n v="0"/>
    <s v="04-VOLGA FEDERAL DISTRICT"/>
    <s v="22000 - NIZHNY NOVGOROD REGION"/>
  </r>
  <r>
    <s v="0803901000 - LIBEN"/>
    <s v="EC - ECUADOR"/>
    <x v="11"/>
    <s v="Import"/>
    <n v="133847.57999999999"/>
    <n v="181882.16"/>
    <n v="0"/>
    <s v="04-VOLGA FEDERAL DISTRICT"/>
    <s v="63000 - SARATOV REGION"/>
  </r>
  <r>
    <s v="0803901000 - LIBEN"/>
    <s v="EC - ECUADOR"/>
    <x v="11"/>
    <s v="Import"/>
    <n v="1279519.6299999999"/>
    <n v="1739797.04"/>
    <n v="0"/>
    <s v="05-URALS FEDERAL DISTRICT"/>
    <s v="65000 - SVERDLOVSK REGION"/>
  </r>
  <r>
    <s v="0803901000 - LIBEN"/>
    <s v="EC - ECUADOR"/>
    <x v="11"/>
    <s v="Import"/>
    <n v="2509072.42"/>
    <n v="3383383.86"/>
    <n v="0"/>
    <s v="06-SIBERIAN FEDERAL DISTRICT"/>
    <s v="01000 - ALTAI TERRITORY"/>
  </r>
  <r>
    <s v="0803901000 - LIBEN"/>
    <s v="EC - ECUADOR"/>
    <x v="11"/>
    <s v="Import"/>
    <n v="1064886.72"/>
    <n v="1451232"/>
    <n v="0"/>
    <s v="06-SIBERIAN FEDERAL DISTRICT"/>
    <s v="04000 - KRASNOYARSK TERRITORY"/>
  </r>
  <r>
    <s v="0803901000 - LIBEN"/>
    <s v="EC - ECUADOR"/>
    <x v="11"/>
    <s v="Import"/>
    <n v="196735.5"/>
    <n v="269427.59999999998"/>
    <n v="0"/>
    <s v="06-SIBERIAN FEDERAL DISTRICT"/>
    <s v="25000 - IRKUTSK REGION"/>
  </r>
  <r>
    <s v="0803901000 - LIBEN"/>
    <s v="EC - ECUADOR"/>
    <x v="11"/>
    <s v="Import"/>
    <n v="68676.72"/>
    <n v="94040.8"/>
    <n v="0"/>
    <s v="06-SIBERIAN FEDERAL DISTRICT"/>
    <s v="50000 - NOVOSIBIRSK REGION"/>
  </r>
  <r>
    <s v="0803901000 - LIBEN"/>
    <s v="EC - ECUADOR"/>
    <x v="11"/>
    <s v="Import"/>
    <n v="843096.78"/>
    <n v="1146210"/>
    <n v="0"/>
    <s v="06-SIBERIAN FEDERAL DISTRICT"/>
    <s v="69000 - TOMSK REGION"/>
  </r>
  <r>
    <s v="0803901000 - LIBEN"/>
    <s v="EC - ECUADOR"/>
    <x v="11"/>
    <s v="Import"/>
    <n v="2275173.64"/>
    <n v="3083114.98"/>
    <n v="0"/>
    <s v="07-FAR EAST FEDERAL DISTRICT"/>
    <s v="05000 - PRIMORYE TERRITORY"/>
  </r>
  <r>
    <s v="0803901000 - LIBEN"/>
    <s v="EC - ECUADOR"/>
    <x v="11"/>
    <s v="Import"/>
    <n v="18000.11"/>
    <n v="23400"/>
    <n v="0"/>
    <s v="07-FAR EAST FEDERAL DISTRICT"/>
    <s v="30000 - KAMCHATKA TERRITORY"/>
  </r>
  <r>
    <s v="0803901000 - LIBEN"/>
    <s v="EC - ECUADOR"/>
    <x v="11"/>
    <s v="Import"/>
    <n v="30024.39"/>
    <n v="39128.68"/>
    <n v="0"/>
    <s v="07-FAR EAST FEDERAL DISTRICT"/>
    <s v="76000 - TRANS-BAIKAL TERRITORY"/>
  </r>
  <r>
    <s v="0803901000 - LIBEN"/>
    <s v="EC - ECUADOR"/>
    <x v="12"/>
    <s v="Import"/>
    <n v="40343.93"/>
    <n v="54826"/>
    <n v="0"/>
    <s v="01-CENTRAL FEDERAL DISTRICT"/>
    <s v="34000 - KOSTROMA REGION"/>
  </r>
  <r>
    <s v="0803901000 - LIBEN"/>
    <s v="EC - ECUADOR"/>
    <x v="12"/>
    <s v="Import"/>
    <n v="28008274.010000002"/>
    <n v="37878024.280000001"/>
    <n v="0"/>
    <s v="01-CENTRAL FEDERAL DISTRICT"/>
    <s v="45000 - MOSCOW, THE CAPITAL OF RUSSIAN FEDERATION"/>
  </r>
  <r>
    <s v="0803901000 - LIBEN"/>
    <s v="EC - ECUADOR"/>
    <x v="12"/>
    <s v="Import"/>
    <n v="3677863.54"/>
    <n v="4974494.38"/>
    <n v="0"/>
    <s v="01-CENTRAL FEDERAL DISTRICT"/>
    <s v="46000 - MOSCOW REGION"/>
  </r>
  <r>
    <s v="0803901000 - LIBEN"/>
    <s v="EC - ECUADOR"/>
    <x v="12"/>
    <s v="Import"/>
    <n v="570471.6"/>
    <n v="772220.98"/>
    <n v="0"/>
    <s v="02-NORTH WEST FEDERAL DISTRICT"/>
    <s v="27000 - KALININGRAD REGION"/>
  </r>
  <r>
    <s v="0803901000 - LIBEN"/>
    <s v="EC - ECUADOR"/>
    <x v="12"/>
    <s v="Import"/>
    <n v="23340468.620000001"/>
    <n v="31648029.879999999"/>
    <n v="0"/>
    <s v="02-NORTH WEST FEDERAL DISTRICT"/>
    <s v="40000 - ST. PETERSBURG"/>
  </r>
  <r>
    <s v="0803901000 - LIBEN"/>
    <s v="EC - ECUADOR"/>
    <x v="12"/>
    <s v="Import"/>
    <n v="104935.5"/>
    <n v="143613"/>
    <n v="0"/>
    <s v="02-NORTH WEST FEDERAL DISTRICT"/>
    <s v="41000 - LENINGRAD REGION"/>
  </r>
  <r>
    <s v="0803901000 - LIBEN"/>
    <s v="EC - ECUADOR"/>
    <x v="12"/>
    <s v="Import"/>
    <n v="22958789.030000001"/>
    <n v="31021418.559999999"/>
    <n v="0"/>
    <s v="03-SOUTHERN FEDERAL DISTRICT"/>
    <s v="03000 - KRASNODAR TERRITORY"/>
  </r>
  <r>
    <s v="0803901000 - LIBEN"/>
    <s v="EC - ECUADOR"/>
    <x v="12"/>
    <s v="Import"/>
    <n v="582855.34"/>
    <n v="786272.32"/>
    <n v="0"/>
    <s v="04-VOLGA FEDERAL DISTRICT"/>
    <s v="22000 - NIZHNY NOVGOROD REGION"/>
  </r>
  <r>
    <s v="0803901000 - LIBEN"/>
    <s v="EC - ECUADOR"/>
    <x v="12"/>
    <s v="Import"/>
    <n v="99021.8"/>
    <n v="134450.87"/>
    <n v="0"/>
    <s v="04-VOLGA FEDERAL DISTRICT"/>
    <s v="63000 - SARATOV REGION"/>
  </r>
  <r>
    <s v="0803901000 - LIBEN"/>
    <s v="EC - ECUADOR"/>
    <x v="12"/>
    <s v="Import"/>
    <n v="1261434.51"/>
    <n v="1714099.7"/>
    <n v="0"/>
    <s v="05-URALS FEDERAL DISTRICT"/>
    <s v="65000 - SVERDLOVSK REGION"/>
  </r>
  <r>
    <s v="0803901000 - LIBEN"/>
    <s v="EC - ECUADOR"/>
    <x v="12"/>
    <s v="Import"/>
    <n v="2161378.64"/>
    <n v="2907484.35"/>
    <n v="0"/>
    <s v="06-SIBERIAN FEDERAL DISTRICT"/>
    <s v="01000 - ALTAI TERRITORY"/>
  </r>
  <r>
    <s v="0803901000 - LIBEN"/>
    <s v="EC - ECUADOR"/>
    <x v="12"/>
    <s v="Import"/>
    <n v="957393.13"/>
    <n v="1300336.2"/>
    <n v="0"/>
    <s v="06-SIBERIAN FEDERAL DISTRICT"/>
    <s v="04000 - KRASNOYARSK TERRITORY"/>
  </r>
  <r>
    <s v="0803901000 - LIBEN"/>
    <s v="EC - ECUADOR"/>
    <x v="12"/>
    <s v="Import"/>
    <n v="74605.5"/>
    <n v="102171.6"/>
    <n v="0"/>
    <s v="06-SIBERIAN FEDERAL DISTRICT"/>
    <s v="25000 - IRKUTSK REGION"/>
  </r>
  <r>
    <s v="0803901000 - LIBEN"/>
    <s v="EC - ECUADOR"/>
    <x v="12"/>
    <s v="Import"/>
    <n v="471941.28"/>
    <n v="641628"/>
    <n v="0"/>
    <s v="06-SIBERIAN FEDERAL DISTRICT"/>
    <s v="69000 - TOMSK REGION"/>
  </r>
  <r>
    <s v="0803901000 - LIBEN"/>
    <s v="EC - ECUADOR"/>
    <x v="12"/>
    <s v="Import"/>
    <n v="2113066.65"/>
    <n v="2758253.8"/>
    <n v="0"/>
    <s v="07-FAR EAST FEDERAL DISTRICT"/>
    <s v="05000 - PRIMORYE TERRITORY"/>
  </r>
  <r>
    <s v="0803901000 - LIBEN"/>
    <s v="EC - ECUADOR"/>
    <x v="12"/>
    <s v="Import"/>
    <n v="14777.42"/>
    <n v="20057"/>
    <n v="0"/>
    <s v="07-FAR EAST FEDERAL DISTRICT"/>
    <s v="76000 - TRANS-BAIKAL TERRITORY"/>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5">
  <r>
    <x v="0"/>
    <n v="1.1384000000000001"/>
    <n v="1.13845"/>
    <n v="1.13845"/>
    <n v="1.13845"/>
  </r>
  <r>
    <x v="1"/>
    <n v="1.1384000000000001"/>
    <n v="1.13845"/>
    <n v="1.13845"/>
    <n v="1.13845"/>
  </r>
  <r>
    <x v="2"/>
    <n v="1.1294999999999999"/>
    <n v="1.1294999999999999"/>
    <n v="1.1294999999999999"/>
    <n v="1.1294999999999999"/>
  </r>
  <r>
    <x v="3"/>
    <n v="1.1283000000000001"/>
    <n v="1.1283000000000001"/>
    <n v="1.1283000000000001"/>
    <n v="1.1283000000000001"/>
  </r>
  <r>
    <x v="4"/>
    <n v="1.1339999999999999"/>
    <n v="1.13405"/>
    <n v="1.13405"/>
    <n v="1.13405"/>
  </r>
  <r>
    <x v="5"/>
    <n v="1.1292"/>
    <n v="1.1292500000000001"/>
    <n v="1.1292500000000001"/>
    <n v="1.1292500000000001"/>
  </r>
  <r>
    <x v="6"/>
    <n v="1.1359999999999999"/>
    <n v="1.1359999999999999"/>
    <n v="1.1359999999999999"/>
    <n v="1.1359999999999999"/>
  </r>
  <r>
    <x v="7"/>
    <n v="1.1359999999999999"/>
    <n v="1.1359999999999999"/>
    <n v="1.1359999999999999"/>
    <n v="1.1359999999999999"/>
  </r>
  <r>
    <x v="8"/>
    <n v="1.1359999999999999"/>
    <n v="1.1359999999999999"/>
    <n v="1.1359999999999999"/>
    <n v="1.1359999999999999"/>
  </r>
  <r>
    <x v="9"/>
    <n v="1.1324000000000001"/>
    <n v="1.13245"/>
    <n v="1.13245"/>
    <n v="1.13245"/>
  </r>
  <r>
    <x v="10"/>
    <n v="1.1365000000000001"/>
    <n v="1.1365499999999999"/>
    <n v="1.1365499999999999"/>
    <n v="1.1365499999999999"/>
  </r>
  <r>
    <x v="11"/>
    <n v="1.1437999999999999"/>
    <n v="1.14385"/>
    <n v="1.14385"/>
    <n v="1.14385"/>
  </r>
  <r>
    <x v="12"/>
    <n v="1.1458999999999999"/>
    <n v="1.1458999999999999"/>
    <n v="1.1458999999999999"/>
    <n v="1.1458999999999999"/>
  </r>
  <r>
    <x v="13"/>
    <n v="1.1409"/>
    <n v="1.1409"/>
    <n v="1.1409"/>
    <n v="1.1409"/>
  </r>
  <r>
    <x v="14"/>
    <n v="1.1409"/>
    <n v="1.1409"/>
    <n v="1.1409"/>
    <n v="1.1409"/>
  </r>
  <r>
    <x v="15"/>
    <n v="1.1409"/>
    <n v="1.1409"/>
    <n v="1.1409"/>
    <n v="1.1409"/>
  </r>
  <r>
    <x v="16"/>
    <n v="1.1409"/>
    <n v="1.1409499999999999"/>
    <n v="1.1409499999999999"/>
    <n v="1.1409499999999999"/>
  </r>
  <r>
    <x v="17"/>
    <n v="1.1326000000000001"/>
    <n v="1.1326499999999999"/>
    <n v="1.1326499999999999"/>
    <n v="1.1326499999999999"/>
  </r>
  <r>
    <x v="18"/>
    <n v="1.1349"/>
    <n v="1.1349499999999999"/>
    <n v="1.1349499999999999"/>
    <n v="1.1349499999999999"/>
  </r>
  <r>
    <x v="19"/>
    <n v="1.1319999999999999"/>
    <n v="1.13205"/>
    <n v="1.13205"/>
    <n v="1.13205"/>
  </r>
  <r>
    <x v="20"/>
    <n v="1.1345000000000001"/>
    <n v="1.1345499999999999"/>
    <n v="1.1345499999999999"/>
    <n v="1.1345499999999999"/>
  </r>
  <r>
    <x v="21"/>
    <n v="1.1345000000000001"/>
    <n v="1.1345499999999999"/>
    <n v="1.1345499999999999"/>
    <n v="1.1345499999999999"/>
  </r>
  <r>
    <x v="22"/>
    <n v="1.1345000000000001"/>
    <n v="1.1345499999999999"/>
    <n v="1.1345499999999999"/>
    <n v="1.1345499999999999"/>
  </r>
  <r>
    <x v="23"/>
    <n v="1.1334"/>
    <n v="1.1334500000000001"/>
    <n v="1.1334500000000001"/>
    <n v="1.1334500000000001"/>
  </r>
  <r>
    <x v="24"/>
    <n v="1.1295999999999999"/>
    <n v="1.12965"/>
    <n v="1.12965"/>
    <n v="1.12965"/>
  </r>
  <r>
    <x v="25"/>
    <n v="1.1287"/>
    <n v="1.1287499999999999"/>
    <n v="1.1287499999999999"/>
    <n v="1.1287499999999999"/>
  </r>
  <r>
    <x v="26"/>
    <n v="1.1145"/>
    <n v="1.1145499999999999"/>
    <n v="1.1145499999999999"/>
    <n v="1.1145499999999999"/>
  </r>
  <r>
    <x v="27"/>
    <n v="1.1152"/>
    <n v="1.1152"/>
    <n v="1.1152"/>
    <n v="1.1152"/>
  </r>
  <r>
    <x v="28"/>
    <n v="1.1152"/>
    <n v="1.1152"/>
    <n v="1.1152"/>
    <n v="1.1152"/>
  </r>
  <r>
    <x v="29"/>
    <n v="1.1152"/>
    <n v="1.1152"/>
    <n v="1.1152"/>
    <n v="1.1152"/>
  </r>
  <r>
    <x v="30"/>
    <n v="1.1234"/>
    <n v="1.1234"/>
    <n v="1.1234"/>
    <n v="1.1234"/>
  </r>
  <r>
    <x v="31"/>
    <n v="1.1248"/>
    <n v="1.1248499999999999"/>
    <n v="1.1248499999999999"/>
    <n v="1.1248499999999999"/>
  </r>
  <r>
    <x v="32"/>
    <n v="1.1306"/>
    <n v="1.1306499999999999"/>
    <n v="1.1306499999999999"/>
    <n v="1.1306499999999999"/>
  </r>
  <r>
    <x v="33"/>
    <n v="1.1439999999999999"/>
    <n v="1.14405"/>
    <n v="1.14405"/>
    <n v="1.14405"/>
  </r>
  <r>
    <x v="34"/>
    <n v="1.1452"/>
    <n v="1.1452500000000001"/>
    <n v="1.1452500000000001"/>
    <n v="1.1452500000000001"/>
  </r>
  <r>
    <x v="35"/>
    <n v="1.1452"/>
    <n v="1.1452500000000001"/>
    <n v="1.1452500000000001"/>
    <n v="1.1452500000000001"/>
  </r>
  <r>
    <x v="36"/>
    <n v="1.1452"/>
    <n v="1.1452500000000001"/>
    <n v="1.1452500000000001"/>
    <n v="1.1452500000000001"/>
  </r>
  <r>
    <x v="37"/>
    <n v="1.1424000000000001"/>
    <n v="1.14245"/>
    <n v="1.14245"/>
    <n v="1.14245"/>
  </r>
  <r>
    <x v="38"/>
    <n v="1.1417999999999999"/>
    <n v="1.1417999999999999"/>
    <n v="1.1417999999999999"/>
    <n v="1.1417999999999999"/>
  </r>
  <r>
    <x v="39"/>
    <n v="1.1431"/>
    <n v="1.1431500000000001"/>
    <n v="1.1431500000000001"/>
    <n v="1.1431500000000001"/>
  </r>
  <r>
    <x v="40"/>
    <n v="1.1465000000000001"/>
    <n v="1.14655"/>
    <n v="1.14655"/>
    <n v="1.14655"/>
  </r>
  <r>
    <x v="41"/>
    <n v="1.1357999999999999"/>
    <n v="1.13585"/>
    <n v="1.13585"/>
    <n v="1.13585"/>
  </r>
  <r>
    <x v="42"/>
    <n v="1.1357999999999999"/>
    <n v="1.13585"/>
    <n v="1.13585"/>
    <n v="1.13585"/>
  </r>
  <r>
    <x v="43"/>
    <n v="1.1357999999999999"/>
    <n v="1.13585"/>
    <n v="1.13585"/>
    <n v="1.13585"/>
  </r>
  <r>
    <x v="44"/>
    <n v="1.1301000000000001"/>
    <n v="1.13015"/>
    <n v="1.13015"/>
    <n v="1.13015"/>
  </r>
  <r>
    <x v="45"/>
    <n v="1.1357999999999999"/>
    <n v="1.13585"/>
    <n v="1.13585"/>
    <n v="1.13585"/>
  </r>
  <r>
    <x v="46"/>
    <n v="1.1376999999999999"/>
    <n v="1.13775"/>
    <n v="1.13775"/>
    <n v="1.13775"/>
  </r>
  <r>
    <x v="47"/>
    <n v="1.1364000000000001"/>
    <n v="1.1364000000000001"/>
    <n v="1.1364000000000001"/>
    <n v="1.1364000000000001"/>
  </r>
  <r>
    <x v="48"/>
    <n v="1.1332"/>
    <n v="1.1332500000000001"/>
    <n v="1.1332500000000001"/>
    <n v="1.1332500000000001"/>
  </r>
  <r>
    <x v="49"/>
    <n v="1.1332"/>
    <n v="1.1332500000000001"/>
    <n v="1.1332500000000001"/>
    <n v="1.1332500000000001"/>
  </r>
  <r>
    <x v="50"/>
    <n v="1.1332"/>
    <n v="1.1332500000000001"/>
    <n v="1.1332500000000001"/>
    <n v="1.1332500000000001"/>
  </r>
  <r>
    <x v="51"/>
    <n v="1.1318999999999999"/>
    <n v="1.13195"/>
    <n v="1.13195"/>
    <n v="1.13195"/>
  </r>
  <r>
    <x v="52"/>
    <n v="1.1326000000000001"/>
    <n v="1.1326000000000001"/>
    <n v="1.1326000000000001"/>
    <n v="1.1326000000000001"/>
  </r>
  <r>
    <x v="53"/>
    <n v="1.1305000000000001"/>
    <n v="1.1305000000000001"/>
    <n v="1.1305000000000001"/>
    <n v="1.1305000000000001"/>
  </r>
  <r>
    <x v="54"/>
    <n v="1.1198999999999999"/>
    <n v="1.11995"/>
    <n v="1.11995"/>
    <n v="1.11995"/>
  </r>
  <r>
    <x v="55"/>
    <n v="1.1255999999999999"/>
    <n v="1.12565"/>
    <n v="1.12565"/>
    <n v="1.12565"/>
  </r>
  <r>
    <x v="56"/>
    <n v="1.1255999999999999"/>
    <n v="1.12565"/>
    <n v="1.12565"/>
    <n v="1.12565"/>
  </r>
  <r>
    <x v="57"/>
    <n v="1.1255999999999999"/>
    <n v="1.12565"/>
    <n v="1.12565"/>
    <n v="1.12565"/>
  </r>
  <r>
    <x v="58"/>
    <n v="1.1214"/>
    <n v="1.1214"/>
    <n v="1.1214"/>
    <n v="1.1214"/>
  </r>
  <r>
    <x v="59"/>
    <n v="1.1121000000000001"/>
    <n v="1.1121000000000001"/>
    <n v="1.1121000000000001"/>
    <n v="1.1121000000000001"/>
  </r>
  <r>
    <x v="60"/>
    <n v="1.1127"/>
    <n v="1.1127499999999999"/>
    <n v="1.1127499999999999"/>
    <n v="1.1127499999999999"/>
  </r>
  <r>
    <x v="61"/>
    <n v="1.1065"/>
    <n v="1.1065499999999999"/>
    <n v="1.1065499999999999"/>
    <n v="1.1065499999999999"/>
  </r>
  <r>
    <x v="62"/>
    <n v="1.0932999999999999"/>
    <n v="1.09335"/>
    <n v="1.09335"/>
    <n v="1.09335"/>
  </r>
  <r>
    <x v="63"/>
    <n v="1.0932999999999999"/>
    <n v="1.09335"/>
    <n v="1.09335"/>
    <n v="1.09335"/>
  </r>
  <r>
    <x v="64"/>
    <n v="1.0932999999999999"/>
    <n v="1.09335"/>
    <n v="1.09335"/>
    <n v="1.09335"/>
  </r>
  <r>
    <x v="65"/>
    <n v="1.0885"/>
    <n v="1.0885499999999999"/>
    <n v="1.0885499999999999"/>
    <n v="1.0885499999999999"/>
  </r>
  <r>
    <x v="66"/>
    <n v="1.0914999999999999"/>
    <n v="1.09155"/>
    <n v="1.09155"/>
    <n v="1.09155"/>
  </r>
  <r>
    <x v="67"/>
    <n v="1.1063000000000001"/>
    <n v="1.1063499999999999"/>
    <n v="1.1063499999999999"/>
    <n v="1.1063499999999999"/>
  </r>
  <r>
    <x v="68"/>
    <n v="1.0988"/>
    <n v="1.0988"/>
    <n v="1.0988"/>
    <n v="1.0988"/>
  </r>
  <r>
    <x v="69"/>
    <n v="1.0905"/>
    <n v="1.0905499999999999"/>
    <n v="1.0905499999999999"/>
    <n v="1.0905499999999999"/>
  </r>
  <r>
    <x v="70"/>
    <n v="1.0905"/>
    <n v="1.0905499999999999"/>
    <n v="1.0905499999999999"/>
    <n v="1.0905499999999999"/>
  </r>
  <r>
    <x v="71"/>
    <n v="1.0905"/>
    <n v="1.0905499999999999"/>
    <n v="1.0905499999999999"/>
    <n v="1.0905499999999999"/>
  </r>
  <r>
    <x v="72"/>
    <n v="1.0959000000000001"/>
    <n v="1.09595"/>
    <n v="1.09595"/>
    <n v="1.09595"/>
  </r>
  <r>
    <x v="73"/>
    <n v="1.0939000000000001"/>
    <n v="1.09395"/>
    <n v="1.09395"/>
    <n v="1.09395"/>
  </r>
  <r>
    <x v="74"/>
    <n v="1.0995999999999999"/>
    <n v="1.09965"/>
    <n v="1.09965"/>
    <n v="1.09965"/>
  </r>
  <r>
    <x v="75"/>
    <n v="1.1103000000000001"/>
    <n v="1.1103499999999999"/>
    <n v="1.1103499999999999"/>
    <n v="1.1103499999999999"/>
  </r>
  <r>
    <x v="76"/>
    <n v="1.1044"/>
    <n v="1.1044499999999999"/>
    <n v="1.1044499999999999"/>
    <n v="1.1044499999999999"/>
  </r>
  <r>
    <x v="77"/>
    <n v="1.1044"/>
    <n v="1.1044499999999999"/>
    <n v="1.1044499999999999"/>
    <n v="1.1044499999999999"/>
  </r>
  <r>
    <x v="78"/>
    <n v="1.1044"/>
    <n v="1.1044499999999999"/>
    <n v="1.1044499999999999"/>
    <n v="1.1044499999999999"/>
  </r>
  <r>
    <x v="79"/>
    <n v="1.1023000000000001"/>
    <n v="1.1023499999999999"/>
    <n v="1.1023499999999999"/>
    <n v="1.1023499999999999"/>
  </r>
  <r>
    <x v="80"/>
    <n v="1.1023000000000001"/>
    <n v="1.1023499999999999"/>
    <n v="1.1023499999999999"/>
    <n v="1.1023499999999999"/>
  </r>
  <r>
    <x v="81"/>
    <n v="1.101"/>
    <n v="1.1010500000000001"/>
    <n v="1.1010500000000001"/>
    <n v="1.1010500000000001"/>
  </r>
  <r>
    <x v="82"/>
    <n v="1.0998000000000001"/>
    <n v="1.09985"/>
    <n v="1.09985"/>
    <n v="1.09985"/>
  </r>
  <r>
    <x v="83"/>
    <n v="1.099"/>
    <n v="1.099"/>
    <n v="1.099"/>
    <n v="1.099"/>
  </r>
  <r>
    <x v="84"/>
    <n v="1.099"/>
    <n v="1.099"/>
    <n v="1.099"/>
    <n v="1.099"/>
  </r>
  <r>
    <x v="85"/>
    <n v="1.099"/>
    <n v="1.099"/>
    <n v="1.099"/>
    <n v="1.099"/>
  </r>
  <r>
    <x v="86"/>
    <n v="1.0986"/>
    <n v="1.0986499999999999"/>
    <n v="1.0986499999999999"/>
    <n v="1.0986499999999999"/>
  </r>
  <r>
    <x v="87"/>
    <n v="1.1088"/>
    <n v="1.1088499999999999"/>
    <n v="1.1088499999999999"/>
    <n v="1.1088499999999999"/>
  </r>
  <r>
    <x v="88"/>
    <n v="1.1157999999999999"/>
    <n v="1.11585"/>
    <n v="1.11585"/>
    <n v="1.11585"/>
  </r>
  <r>
    <x v="89"/>
    <n v="1.1068"/>
    <n v="1.1068499999999999"/>
    <n v="1.1068499999999999"/>
    <n v="1.1068499999999999"/>
  </r>
  <r>
    <x v="90"/>
    <n v="1.1040000000000001"/>
    <n v="1.10405"/>
    <n v="1.10405"/>
    <n v="1.10405"/>
  </r>
  <r>
    <x v="91"/>
    <n v="1.1040000000000001"/>
    <n v="1.10405"/>
    <n v="1.10405"/>
    <n v="1.10405"/>
  </r>
  <r>
    <x v="92"/>
    <n v="1.1040000000000001"/>
    <n v="1.10405"/>
    <n v="1.10405"/>
    <n v="1.10405"/>
  </r>
  <r>
    <x v="93"/>
    <n v="1.097"/>
    <n v="1.0970500000000001"/>
    <n v="1.0970500000000001"/>
    <n v="1.0970500000000001"/>
  </r>
  <r>
    <x v="94"/>
    <n v="1.0905"/>
    <n v="1.0905499999999999"/>
    <n v="1.0905499999999999"/>
    <n v="1.0905499999999999"/>
  </r>
  <r>
    <x v="95"/>
    <n v="1.0896999999999999"/>
    <n v="1.08975"/>
    <n v="1.08975"/>
    <n v="1.08975"/>
  </r>
  <r>
    <x v="96"/>
    <n v="1.0880000000000001"/>
    <n v="1.0880000000000001"/>
    <n v="1.0880000000000001"/>
    <n v="1.0880000000000001"/>
  </r>
  <r>
    <x v="97"/>
    <n v="1.0881000000000001"/>
    <n v="1.08815"/>
    <n v="1.08815"/>
    <n v="1.08815"/>
  </r>
  <r>
    <x v="98"/>
    <n v="1.0881000000000001"/>
    <n v="1.08815"/>
    <n v="1.08815"/>
    <n v="1.08815"/>
  </r>
  <r>
    <x v="99"/>
    <n v="1.0881000000000001"/>
    <n v="1.08815"/>
    <n v="1.08815"/>
    <n v="1.08815"/>
  </r>
  <r>
    <x v="100"/>
    <n v="1.0891999999999999"/>
    <n v="1.0892500000000001"/>
    <n v="1.0892500000000001"/>
    <n v="1.0892500000000001"/>
  </r>
  <r>
    <x v="101"/>
    <n v="1.0828"/>
    <n v="1.0828500000000001"/>
    <n v="1.0828500000000001"/>
    <n v="1.0828500000000001"/>
  </r>
  <r>
    <x v="102"/>
    <n v="1.0885"/>
    <n v="1.0885"/>
    <n v="1.0885"/>
    <n v="1.0885"/>
  </r>
  <r>
    <x v="103"/>
    <n v="1.0826"/>
    <n v="1.0826499999999999"/>
    <n v="1.0826499999999999"/>
    <n v="1.0826499999999999"/>
  </r>
  <r>
    <x v="104"/>
    <n v="1.0808"/>
    <n v="1.081"/>
    <n v="1.081"/>
    <n v="1.081"/>
  </r>
  <r>
    <x v="105"/>
    <n v="1.0808"/>
    <n v="1.081"/>
    <n v="1.081"/>
    <n v="1.081"/>
  </r>
  <r>
    <x v="106"/>
    <n v="1.0808"/>
    <n v="1.081"/>
    <n v="1.081"/>
    <n v="1.081"/>
  </r>
  <r>
    <x v="107"/>
    <n v="1.0785"/>
    <n v="1.0785499999999999"/>
    <n v="1.0785499999999999"/>
    <n v="1.0785499999999999"/>
  </r>
  <r>
    <x v="108"/>
    <n v="1.0790999999999999"/>
    <n v="1.0791500000000001"/>
    <n v="1.0791500000000001"/>
    <n v="1.0791500000000001"/>
  </r>
  <r>
    <x v="109"/>
    <n v="1.0843"/>
    <n v="1.0843499999999999"/>
    <n v="1.0843499999999999"/>
    <n v="1.0843499999999999"/>
  </r>
  <r>
    <x v="110"/>
    <n v="1.0843"/>
    <n v="1.0843"/>
    <n v="1.0843"/>
    <n v="1.0843"/>
  </r>
  <r>
    <x v="111"/>
    <n v="1.0791999999999999"/>
    <n v="1.0791999999999999"/>
    <n v="1.0791999999999999"/>
    <n v="1.0791999999999999"/>
  </r>
  <r>
    <x v="112"/>
    <n v="1.0791999999999999"/>
    <n v="1.0791999999999999"/>
    <n v="1.0791999999999999"/>
    <n v="1.0791999999999999"/>
  </r>
  <r>
    <x v="113"/>
    <n v="1.0791999999999999"/>
    <n v="1.0791999999999999"/>
    <n v="1.0791999999999999"/>
    <n v="1.0791999999999999"/>
  </r>
  <r>
    <x v="114"/>
    <n v="1.0714999999999999"/>
    <n v="1.07155"/>
    <n v="1.07155"/>
    <n v="1.07155"/>
  </r>
  <r>
    <x v="115"/>
    <n v="1.0645"/>
    <n v="1.0645"/>
    <n v="1.0645"/>
    <n v="1.0645"/>
  </r>
  <r>
    <x v="116"/>
    <n v="1.0562"/>
    <n v="1.0562499999999999"/>
    <n v="1.0562499999999999"/>
    <n v="1.0562499999999999"/>
  </r>
  <r>
    <x v="117"/>
    <n v="1.0507"/>
    <n v="1.0507500000000001"/>
    <n v="1.0507500000000001"/>
    <n v="1.0507500000000001"/>
  </r>
  <r>
    <x v="118"/>
    <n v="1.0568"/>
    <n v="1.0568500000000001"/>
    <n v="1.0568500000000001"/>
    <n v="1.0568500000000001"/>
  </r>
  <r>
    <x v="119"/>
    <n v="1.0568"/>
    <n v="1.0568500000000001"/>
    <n v="1.0568500000000001"/>
    <n v="1.0568500000000001"/>
  </r>
  <r>
    <x v="120"/>
    <n v="1.0568"/>
    <n v="1.0568500000000001"/>
    <n v="1.0568500000000001"/>
    <n v="1.0568500000000001"/>
  </r>
  <r>
    <x v="121"/>
    <n v="1.0498000000000001"/>
    <n v="1.0498499999999999"/>
    <n v="1.0498499999999999"/>
    <n v="1.0498499999999999"/>
  </r>
  <r>
    <x v="122"/>
    <n v="1.0524"/>
    <n v="1.0524500000000001"/>
    <n v="1.0524500000000001"/>
    <n v="1.0524500000000001"/>
  </r>
  <r>
    <x v="123"/>
    <n v="1.0622"/>
    <n v="1.0622499999999999"/>
    <n v="1.0622499999999999"/>
    <n v="1.0622499999999999"/>
  </r>
  <r>
    <x v="124"/>
    <n v="1.0518000000000001"/>
    <n v="1.05185"/>
    <n v="1.05185"/>
    <n v="1.05185"/>
  </r>
  <r>
    <x v="125"/>
    <n v="1.0550999999999999"/>
    <n v="1.05515"/>
    <n v="1.05515"/>
    <n v="1.05515"/>
  </r>
  <r>
    <x v="126"/>
    <n v="1.0550999999999999"/>
    <n v="1.05515"/>
    <n v="1.05515"/>
    <n v="1.05515"/>
  </r>
  <r>
    <x v="127"/>
    <n v="1.0550999999999999"/>
    <n v="1.05515"/>
    <n v="1.05515"/>
    <n v="1.05515"/>
  </r>
  <r>
    <x v="128"/>
    <n v="1.0562"/>
    <n v="1.0562499999999999"/>
    <n v="1.0562499999999999"/>
    <n v="1.0562499999999999"/>
  </r>
  <r>
    <x v="129"/>
    <n v="1.0532999999999999"/>
    <n v="1.0532999999999999"/>
    <n v="1.0532999999999999"/>
    <n v="1.0532999999999999"/>
  </r>
  <r>
    <x v="130"/>
    <n v="1.0528999999999999"/>
    <n v="1.0529500000000001"/>
    <n v="1.0529500000000001"/>
    <n v="1.0529500000000001"/>
  </r>
  <r>
    <x v="131"/>
    <n v="1.0368999999999999"/>
    <n v="1.03695"/>
    <n v="1.03695"/>
    <n v="1.03695"/>
  </r>
  <r>
    <x v="132"/>
    <n v="1.0404"/>
    <n v="1.0404500000000001"/>
    <n v="1.0404500000000001"/>
    <n v="1.0404500000000001"/>
  </r>
  <r>
    <x v="133"/>
    <n v="1.0404"/>
    <n v="1.0404500000000001"/>
    <n v="1.0404500000000001"/>
    <n v="1.0404500000000001"/>
  </r>
  <r>
    <x v="134"/>
    <n v="1.0404"/>
    <n v="1.0404500000000001"/>
    <n v="1.0404500000000001"/>
    <n v="1.0404500000000001"/>
  </r>
  <r>
    <x v="135"/>
    <n v="1.0438000000000001"/>
    <n v="1.0438499999999999"/>
    <n v="1.0438499999999999"/>
    <n v="1.0438499999999999"/>
  </r>
  <r>
    <x v="136"/>
    <n v="1.0544"/>
    <n v="1.0544500000000001"/>
    <n v="1.0544500000000001"/>
    <n v="1.0544500000000001"/>
  </r>
  <r>
    <x v="137"/>
    <n v="1.0476000000000001"/>
    <n v="1.04765"/>
    <n v="1.04765"/>
    <n v="1.04765"/>
  </r>
  <r>
    <x v="138"/>
    <n v="1.0602"/>
    <n v="1.0602499999999999"/>
    <n v="1.0602499999999999"/>
    <n v="1.0602499999999999"/>
  </r>
  <r>
    <x v="139"/>
    <n v="1.0547"/>
    <n v="1.0547500000000001"/>
    <n v="1.0547500000000001"/>
    <n v="1.0547500000000001"/>
  </r>
  <r>
    <x v="140"/>
    <n v="1.0547"/>
    <n v="1.0547500000000001"/>
    <n v="1.0547500000000001"/>
    <n v="1.0547500000000001"/>
  </r>
  <r>
    <x v="141"/>
    <n v="1.0547"/>
    <n v="1.0547500000000001"/>
    <n v="1.0547500000000001"/>
    <n v="1.0547500000000001"/>
  </r>
  <r>
    <x v="142"/>
    <n v="1.0691999999999999"/>
    <n v="1.06925"/>
    <n v="1.06925"/>
    <n v="1.06925"/>
  </r>
  <r>
    <x v="143"/>
    <n v="1.0723"/>
    <n v="1.0723"/>
    <n v="1.0723"/>
    <n v="1.0723"/>
  </r>
  <r>
    <x v="144"/>
    <n v="1.0685"/>
    <n v="1.0685"/>
    <n v="1.0685"/>
    <n v="1.0685"/>
  </r>
  <r>
    <x v="145"/>
    <n v="1.0721000000000001"/>
    <n v="1.0721000000000001"/>
    <n v="1.0721000000000001"/>
    <n v="1.0721000000000001"/>
  </r>
  <r>
    <x v="146"/>
    <n v="1.0727"/>
    <n v="1.0727500000000001"/>
    <n v="1.0727500000000001"/>
    <n v="1.0727500000000001"/>
  </r>
  <r>
    <x v="147"/>
    <n v="1.0727"/>
    <n v="1.0727500000000001"/>
    <n v="1.0727500000000001"/>
    <n v="1.0727500000000001"/>
  </r>
  <r>
    <x v="148"/>
    <n v="1.0727"/>
    <n v="1.0727500000000001"/>
    <n v="1.0727500000000001"/>
    <n v="1.0727500000000001"/>
  </r>
  <r>
    <x v="149"/>
    <n v="1.0780000000000001"/>
    <n v="1.07805"/>
    <n v="1.07805"/>
    <n v="1.07805"/>
  </r>
  <r>
    <x v="150"/>
    <n v="1.0732999999999999"/>
    <n v="1.07335"/>
    <n v="1.07335"/>
    <n v="1.07335"/>
  </r>
  <r>
    <x v="151"/>
    <n v="1.0653999999999999"/>
    <n v="1.06545"/>
    <n v="1.06545"/>
    <n v="1.06545"/>
  </r>
  <r>
    <x v="152"/>
    <n v="1.0743"/>
    <n v="1.0743499999999999"/>
    <n v="1.0743499999999999"/>
    <n v="1.0743499999999999"/>
  </r>
  <r>
    <x v="153"/>
    <n v="1.0719000000000001"/>
    <n v="1.07195"/>
    <n v="1.07195"/>
    <n v="1.07195"/>
  </r>
  <r>
    <x v="154"/>
    <n v="1.0719000000000001"/>
    <n v="1.07195"/>
    <n v="1.07195"/>
    <n v="1.07195"/>
  </r>
  <r>
    <x v="155"/>
    <n v="1.0719000000000001"/>
    <n v="1.07195"/>
    <n v="1.07195"/>
    <n v="1.07195"/>
  </r>
  <r>
    <x v="156"/>
    <n v="1.0688"/>
    <n v="1.0688500000000001"/>
    <n v="1.0688500000000001"/>
    <n v="1.0688500000000001"/>
  </r>
  <r>
    <x v="157"/>
    <n v="1.0706"/>
    <n v="1.0706500000000001"/>
    <n v="1.0706500000000001"/>
    <n v="1.0706500000000001"/>
  </r>
  <r>
    <x v="158"/>
    <n v="1.0717000000000001"/>
    <n v="1.0717000000000001"/>
    <n v="1.0717000000000001"/>
    <n v="1.0717000000000001"/>
  </r>
  <r>
    <x v="159"/>
    <n v="1.0630999999999999"/>
    <n v="1.06315"/>
    <n v="1.06315"/>
    <n v="1.06315"/>
  </r>
  <r>
    <x v="160"/>
    <n v="1.0518000000000001"/>
    <n v="1.05185"/>
    <n v="1.05185"/>
    <n v="1.05185"/>
  </r>
  <r>
    <x v="161"/>
    <n v="1.0518000000000001"/>
    <n v="1.05185"/>
    <n v="1.05185"/>
    <n v="1.05185"/>
  </r>
  <r>
    <x v="162"/>
    <n v="1.0518000000000001"/>
    <n v="1.05185"/>
    <n v="1.05185"/>
    <n v="1.05185"/>
  </r>
  <r>
    <x v="163"/>
    <n v="1.0428999999999999"/>
    <n v="1.0428999999999999"/>
    <n v="1.0428999999999999"/>
    <n v="1.0428999999999999"/>
  </r>
  <r>
    <x v="164"/>
    <n v="1.0411999999999999"/>
    <n v="1.04125"/>
    <n v="1.04125"/>
    <n v="1.04125"/>
  </r>
  <r>
    <x v="165"/>
    <n v="1.0424"/>
    <n v="1.0425"/>
    <n v="1.0425"/>
    <n v="1.0425"/>
  </r>
  <r>
    <x v="166"/>
    <n v="1.0571999999999999"/>
    <n v="1.05725"/>
    <n v="1.05725"/>
    <n v="1.05725"/>
  </r>
  <r>
    <x v="167"/>
    <n v="1.0494000000000001"/>
    <n v="1.04945"/>
    <n v="1.04945"/>
    <n v="1.04945"/>
  </r>
  <r>
    <x v="168"/>
    <n v="1.0494000000000001"/>
    <n v="1.04945"/>
    <n v="1.04945"/>
    <n v="1.04945"/>
  </r>
  <r>
    <x v="169"/>
    <n v="1.0494000000000001"/>
    <n v="1.04945"/>
    <n v="1.04945"/>
    <n v="1.04945"/>
  </r>
  <r>
    <x v="170"/>
    <n v="1.05"/>
    <n v="1.0500499999999999"/>
    <n v="1.0500499999999999"/>
    <n v="1.0500499999999999"/>
  </r>
  <r>
    <x v="171"/>
    <n v="1.0528"/>
    <n v="1.0528500000000001"/>
    <n v="1.0528500000000001"/>
    <n v="1.0528500000000001"/>
  </r>
  <r>
    <x v="172"/>
    <n v="1.0571999999999999"/>
    <n v="1.05725"/>
    <n v="1.05725"/>
    <n v="1.05725"/>
  </r>
  <r>
    <x v="173"/>
    <n v="1.0516000000000001"/>
    <n v="1.05165"/>
    <n v="1.05165"/>
    <n v="1.05165"/>
  </r>
  <r>
    <x v="174"/>
    <n v="1.0548999999999999"/>
    <n v="1.0549500000000001"/>
    <n v="1.0549500000000001"/>
    <n v="1.0549500000000001"/>
  </r>
  <r>
    <x v="175"/>
    <n v="1.0548999999999999"/>
    <n v="1.0549500000000001"/>
    <n v="1.0549500000000001"/>
    <n v="1.0549500000000001"/>
  </r>
  <r>
    <x v="176"/>
    <n v="1.0548999999999999"/>
    <n v="1.0549500000000001"/>
    <n v="1.0549500000000001"/>
    <n v="1.0549500000000001"/>
  </r>
  <r>
    <x v="177"/>
    <n v="1.0587"/>
    <n v="1.0587500000000001"/>
    <n v="1.0587500000000001"/>
    <n v="1.0587500000000001"/>
  </r>
  <r>
    <x v="178"/>
    <n v="1.0523"/>
    <n v="1.0523499999999999"/>
    <n v="1.0523499999999999"/>
    <n v="1.0523499999999999"/>
  </r>
  <r>
    <x v="179"/>
    <n v="1.0442"/>
    <n v="1.0442499999999999"/>
    <n v="1.0442499999999999"/>
    <n v="1.0442499999999999"/>
  </r>
  <r>
    <x v="180"/>
    <n v="1.0468"/>
    <n v="1.0468500000000001"/>
    <n v="1.0468500000000001"/>
    <n v="1.0468500000000001"/>
  </r>
  <r>
    <x v="181"/>
    <n v="1.0424"/>
    <n v="1.0424500000000001"/>
    <n v="1.0424500000000001"/>
    <n v="1.0424500000000001"/>
  </r>
  <r>
    <x v="182"/>
    <n v="1.0424"/>
    <n v="1.0424500000000001"/>
    <n v="1.0424500000000001"/>
    <n v="1.0424500000000001"/>
  </r>
  <r>
    <x v="183"/>
    <n v="1.0424"/>
    <n v="1.0424500000000001"/>
    <n v="1.0424500000000001"/>
    <n v="1.0424500000000001"/>
  </r>
  <r>
    <x v="184"/>
    <n v="1.0424"/>
    <n v="1.0424500000000001"/>
    <n v="1.0424500000000001"/>
    <n v="1.0424500000000001"/>
  </r>
  <r>
    <x v="185"/>
    <n v="1.0266999999999999"/>
    <n v="1.0267500000000001"/>
    <n v="1.0267500000000001"/>
    <n v="1.0267500000000001"/>
  </r>
  <r>
    <x v="186"/>
    <n v="1.0181"/>
    <n v="1.0181500000000001"/>
    <n v="1.0181500000000001"/>
    <n v="1.0181500000000001"/>
  </r>
  <r>
    <x v="187"/>
    <n v="1.0154000000000001"/>
    <n v="1.01545"/>
    <n v="1.01545"/>
    <n v="1.01545"/>
  </r>
  <r>
    <x v="188"/>
    <n v="1.0174000000000001"/>
    <n v="1.01745"/>
    <n v="1.01745"/>
    <n v="1.01745"/>
  </r>
  <r>
    <x v="189"/>
    <n v="1.0174000000000001"/>
    <n v="1.01745"/>
    <n v="1.01745"/>
    <n v="1.01745"/>
  </r>
  <r>
    <x v="190"/>
    <n v="1.0174000000000001"/>
    <n v="1.01745"/>
    <n v="1.01745"/>
    <n v="1.01745"/>
  </r>
  <r>
    <x v="191"/>
    <n v="1.0062"/>
    <n v="1.0062"/>
    <n v="1.0062"/>
    <n v="1.0062"/>
  </r>
  <r>
    <x v="192"/>
    <n v="1.0044"/>
    <n v="1.0044500000000001"/>
    <n v="1.0044500000000001"/>
    <n v="1.0044500000000001"/>
  </r>
  <r>
    <x v="193"/>
    <n v="1.0074000000000001"/>
    <n v="1.00745"/>
    <n v="1.00745"/>
    <n v="1.00745"/>
  </r>
  <r>
    <x v="194"/>
    <n v="1.0036"/>
    <n v="1.0036499999999999"/>
    <n v="1.0036499999999999"/>
    <n v="1.0036499999999999"/>
  </r>
  <r>
    <x v="195"/>
    <n v="1.008"/>
    <n v="1.0080499999999999"/>
    <n v="1.0080499999999999"/>
    <n v="1.0080499999999999"/>
  </r>
  <r>
    <x v="196"/>
    <n v="1.008"/>
    <n v="1.0080499999999999"/>
    <n v="1.0080499999999999"/>
    <n v="1.0080499999999999"/>
  </r>
  <r>
    <x v="197"/>
    <n v="1.008"/>
    <n v="1.0080499999999999"/>
    <n v="1.0080499999999999"/>
    <n v="1.0080499999999999"/>
  </r>
  <r>
    <x v="198"/>
    <n v="1.0159"/>
    <n v="1.0159499999999999"/>
    <n v="1.0159499999999999"/>
    <n v="1.0159499999999999"/>
  </r>
  <r>
    <x v="199"/>
    <n v="1.0227999999999999"/>
    <n v="1.02285"/>
    <n v="1.02285"/>
    <n v="1.02285"/>
  </r>
  <r>
    <x v="200"/>
    <n v="1.0173000000000001"/>
    <n v="1.01735"/>
    <n v="1.01735"/>
    <n v="1.01735"/>
  </r>
  <r>
    <x v="201"/>
    <n v="1.0194000000000001"/>
    <n v="1.01945"/>
    <n v="1.01945"/>
    <n v="1.01945"/>
  </r>
  <r>
    <x v="202"/>
    <n v="1.0206999999999999"/>
    <n v="1.02075"/>
    <n v="1.02075"/>
    <n v="1.02075"/>
  </r>
  <r>
    <x v="203"/>
    <n v="1.0206999999999999"/>
    <n v="1.02075"/>
    <n v="1.02075"/>
    <n v="1.02075"/>
  </r>
  <r>
    <x v="204"/>
    <n v="1.0206999999999999"/>
    <n v="1.02075"/>
    <n v="1.02075"/>
    <n v="1.02075"/>
  </r>
  <r>
    <x v="205"/>
    <n v="1.0224"/>
    <n v="1.0224500000000001"/>
    <n v="1.0224500000000001"/>
    <n v="1.0224500000000001"/>
  </r>
  <r>
    <x v="206"/>
    <n v="1.0121"/>
    <n v="1.0121500000000001"/>
    <n v="1.0121500000000001"/>
    <n v="1.0121500000000001"/>
  </r>
  <r>
    <x v="207"/>
    <n v="1.016"/>
    <n v="1.0161"/>
    <n v="1.0161"/>
    <n v="1.0161"/>
  </r>
  <r>
    <x v="208"/>
    <n v="1.0164"/>
    <n v="1.0164500000000001"/>
    <n v="1.0164500000000001"/>
    <n v="1.0164500000000001"/>
  </r>
  <r>
    <x v="209"/>
    <n v="1.0208999999999999"/>
    <n v="1.0208999999999999"/>
    <n v="1.0208999999999999"/>
    <n v="1.0208999999999999"/>
  </r>
  <r>
    <x v="210"/>
    <n v="1.0208999999999999"/>
    <n v="1.0208999999999999"/>
    <n v="1.0208999999999999"/>
    <n v="1.0208999999999999"/>
  </r>
  <r>
    <x v="211"/>
    <n v="1.0208999999999999"/>
    <n v="1.0208999999999999"/>
    <n v="1.0208999999999999"/>
    <n v="1.0208999999999999"/>
  </r>
  <r>
    <x v="212"/>
    <n v="1.0251999999999999"/>
    <n v="1.02525"/>
    <n v="1.02525"/>
    <n v="1.02525"/>
  </r>
  <r>
    <x v="213"/>
    <n v="1.0185"/>
    <n v="1.0185500000000001"/>
    <n v="1.0185500000000001"/>
    <n v="1.0185500000000001"/>
  </r>
  <r>
    <x v="214"/>
    <n v="1.0152000000000001"/>
    <n v="1.01525"/>
    <n v="1.01525"/>
    <n v="1.01525"/>
  </r>
  <r>
    <x v="215"/>
    <n v="1.0246999999999999"/>
    <n v="1.02475"/>
    <n v="1.02475"/>
    <n v="1.02475"/>
  </r>
  <r>
    <x v="216"/>
    <n v="1.0182"/>
    <n v="1.0182500000000001"/>
    <n v="1.0182500000000001"/>
    <n v="1.0182500000000001"/>
  </r>
  <r>
    <x v="217"/>
    <n v="1.0182"/>
    <n v="1.0182500000000001"/>
    <n v="1.0182500000000001"/>
    <n v="1.0182500000000001"/>
  </r>
  <r>
    <x v="218"/>
    <n v="1.0182"/>
    <n v="1.0182500000000001"/>
    <n v="1.0182500000000001"/>
    <n v="1.0182500000000001"/>
  </r>
  <r>
    <x v="219"/>
    <n v="1.0194000000000001"/>
    <n v="1.01945"/>
    <n v="1.01945"/>
    <n v="1.01945"/>
  </r>
  <r>
    <x v="220"/>
    <n v="1.0207999999999999"/>
    <n v="1.0207999999999999"/>
    <n v="1.0207999999999999"/>
    <n v="1.0207999999999999"/>
  </r>
  <r>
    <x v="221"/>
    <n v="1.0309999999999999"/>
    <n v="1.03105"/>
    <n v="1.03105"/>
    <n v="1.03105"/>
  </r>
  <r>
    <x v="222"/>
    <n v="1.0309999999999999"/>
    <n v="1.03105"/>
    <n v="1.03105"/>
    <n v="1.03105"/>
  </r>
  <r>
    <x v="223"/>
    <n v="1.0309999999999999"/>
    <n v="1.03105"/>
    <n v="1.03105"/>
    <n v="1.03105"/>
  </r>
  <r>
    <x v="224"/>
    <n v="1.0309999999999999"/>
    <n v="1.03105"/>
    <n v="1.03105"/>
    <n v="1.03105"/>
  </r>
  <r>
    <x v="225"/>
    <n v="1.0309999999999999"/>
    <n v="1.03105"/>
    <n v="1.03105"/>
    <n v="1.03105"/>
  </r>
  <r>
    <x v="226"/>
    <n v="1.0157"/>
    <n v="1.0157499999999999"/>
    <n v="1.0157499999999999"/>
    <n v="1.0157499999999999"/>
  </r>
  <r>
    <x v="227"/>
    <n v="1.0172000000000001"/>
    <n v="1.01725"/>
    <n v="1.01725"/>
    <n v="1.01725"/>
  </r>
  <r>
    <x v="228"/>
    <n v="1.0201"/>
    <n v="1.0201499999999999"/>
    <n v="1.0201499999999999"/>
    <n v="1.0201499999999999"/>
  </r>
  <r>
    <x v="229"/>
    <n v="1.0085999999999999"/>
    <n v="1.00865"/>
    <n v="1.00865"/>
    <n v="1.00865"/>
  </r>
  <r>
    <x v="230"/>
    <n v="1.0038"/>
    <n v="1.0038499999999999"/>
    <n v="1.0038499999999999"/>
    <n v="1.0038499999999999"/>
  </r>
  <r>
    <x v="231"/>
    <n v="1.0038"/>
    <n v="1.0038499999999999"/>
    <n v="1.0038499999999999"/>
    <n v="1.0038499999999999"/>
  </r>
  <r>
    <x v="232"/>
    <n v="1.0038"/>
    <n v="1.0038499999999999"/>
    <n v="1.0038499999999999"/>
    <n v="1.0038499999999999"/>
  </r>
  <r>
    <x v="233"/>
    <n v="0.99339999999999995"/>
    <n v="0.99345000000000006"/>
    <n v="0.99345000000000006"/>
    <n v="0.99345000000000006"/>
  </r>
  <r>
    <x v="234"/>
    <n v="0.99619999999999997"/>
    <n v="0.99624999999999997"/>
    <n v="0.99624999999999997"/>
    <n v="0.99624999999999997"/>
  </r>
  <r>
    <x v="235"/>
    <n v="0.99670000000000003"/>
    <n v="0.99675000000000002"/>
    <n v="0.99675000000000002"/>
    <n v="0.99675000000000002"/>
  </r>
  <r>
    <x v="236"/>
    <n v="0.99670000000000003"/>
    <n v="0.99675000000000002"/>
    <n v="0.99675000000000002"/>
    <n v="0.99675000000000002"/>
  </r>
  <r>
    <x v="237"/>
    <n v="0.99709999999999999"/>
    <n v="0.99714999999999998"/>
    <n v="0.99714999999999998"/>
    <n v="0.99714999999999998"/>
  </r>
  <r>
    <x v="238"/>
    <n v="0.99709999999999999"/>
    <n v="0.99714999999999998"/>
    <n v="0.99714999999999998"/>
    <n v="0.99714999999999998"/>
  </r>
  <r>
    <x v="239"/>
    <n v="0.99709999999999999"/>
    <n v="0.99714999999999998"/>
    <n v="0.99714999999999998"/>
    <n v="0.99714999999999998"/>
  </r>
  <r>
    <x v="240"/>
    <n v="1"/>
    <n v="1.0000500000000001"/>
    <n v="1.0000500000000001"/>
    <n v="1.0000500000000001"/>
  </r>
  <r>
    <x v="241"/>
    <n v="1.0024999999999999"/>
    <n v="1.0025500000000001"/>
    <n v="1.0025500000000001"/>
    <n v="1.0025500000000001"/>
  </r>
  <r>
    <x v="242"/>
    <n v="1.0045999999999999"/>
    <n v="1.00465"/>
    <n v="1.00465"/>
    <n v="1.00465"/>
  </r>
  <r>
    <x v="243"/>
    <n v="0.99519999999999997"/>
    <n v="0.99524999999999997"/>
    <n v="0.99524999999999997"/>
    <n v="0.99524999999999997"/>
  </r>
  <r>
    <x v="244"/>
    <n v="0.99660000000000004"/>
    <n v="0.99660000000000004"/>
    <n v="0.99660000000000004"/>
    <n v="0.99660000000000004"/>
  </r>
  <r>
    <x v="245"/>
    <n v="0.99660000000000004"/>
    <n v="0.99660000000000004"/>
    <n v="0.99660000000000004"/>
    <n v="0.99660000000000004"/>
  </r>
  <r>
    <x v="246"/>
    <n v="0.99660000000000004"/>
    <n v="0.99660000000000004"/>
    <n v="0.99660000000000004"/>
    <n v="0.99660000000000004"/>
  </r>
  <r>
    <x v="247"/>
    <n v="0.99309999999999998"/>
    <n v="0.99314999999999998"/>
    <n v="0.99314999999999998"/>
    <n v="0.99314999999999998"/>
  </r>
  <r>
    <x v="248"/>
    <n v="0.99050000000000005"/>
    <n v="0.99050000000000005"/>
    <n v="0.99050000000000005"/>
    <n v="0.99050000000000005"/>
  </r>
  <r>
    <x v="249"/>
    <n v="0.99909999999999999"/>
    <n v="0.99914999999999998"/>
    <n v="0.99914999999999998"/>
    <n v="0.99914999999999998"/>
  </r>
  <r>
    <x v="250"/>
    <n v="0.99960000000000004"/>
    <n v="0.99965000000000004"/>
    <n v="0.99965000000000004"/>
    <n v="0.99965000000000004"/>
  </r>
  <r>
    <x v="251"/>
    <n v="1.0039"/>
    <n v="1.0039499999999999"/>
    <n v="1.0039499999999999"/>
    <n v="1.0039499999999999"/>
  </r>
  <r>
    <x v="252"/>
    <n v="1.0039"/>
    <n v="1.0039499999999999"/>
    <n v="1.0039499999999999"/>
    <n v="1.0039499999999999"/>
  </r>
  <r>
    <x v="253"/>
    <n v="1.0039"/>
    <n v="1.0039499999999999"/>
    <n v="1.0039499999999999"/>
    <n v="1.0039499999999999"/>
  </r>
  <r>
    <x v="254"/>
    <n v="1.0116000000000001"/>
    <n v="1.0116499999999999"/>
    <n v="1.0116499999999999"/>
    <n v="1.0116499999999999"/>
  </r>
  <r>
    <x v="255"/>
    <n v="0.99829999999999997"/>
    <n v="0.99829999999999997"/>
    <n v="0.99829999999999997"/>
    <n v="0.99829999999999997"/>
  </r>
  <r>
    <x v="256"/>
    <n v="0.99860000000000004"/>
    <n v="0.99865000000000004"/>
    <n v="0.99865000000000004"/>
    <n v="0.99865000000000004"/>
  </r>
  <r>
    <x v="257"/>
    <n v="0.99970000000000003"/>
    <n v="0.99975000000000003"/>
    <n v="0.99975000000000003"/>
    <n v="0.99975000000000003"/>
  </r>
  <r>
    <x v="258"/>
    <n v="1.0002"/>
    <n v="1.0002500000000001"/>
    <n v="1.0002500000000001"/>
    <n v="1.0002500000000001"/>
  </r>
  <r>
    <x v="259"/>
    <n v="1.0002"/>
    <n v="1.0002500000000001"/>
    <n v="1.0002500000000001"/>
    <n v="1.0002500000000001"/>
  </r>
  <r>
    <x v="260"/>
    <n v="1.0002"/>
    <n v="1.0002500000000001"/>
    <n v="1.0002500000000001"/>
    <n v="1.0002500000000001"/>
  </r>
  <r>
    <x v="261"/>
    <n v="1.0006999999999999"/>
    <n v="1.00075"/>
    <n v="1.00075"/>
    <n v="1.00075"/>
  </r>
  <r>
    <x v="262"/>
    <n v="0.99619999999999997"/>
    <n v="0.99619999999999997"/>
    <n v="0.99619999999999997"/>
    <n v="0.99619999999999997"/>
  </r>
  <r>
    <x v="263"/>
    <n v="0.98660000000000003"/>
    <n v="0.98670000000000002"/>
    <n v="0.98670000000000002"/>
    <n v="0.98670000000000002"/>
  </r>
  <r>
    <x v="264"/>
    <n v="0.98380000000000001"/>
    <n v="0.98385"/>
    <n v="0.98385"/>
    <n v="0.98385"/>
  </r>
  <r>
    <x v="265"/>
    <n v="0.96760000000000002"/>
    <n v="0.96765000000000001"/>
    <n v="0.96765000000000001"/>
    <n v="0.96765000000000001"/>
  </r>
  <r>
    <x v="266"/>
    <n v="0.96760000000000002"/>
    <n v="0.96765000000000001"/>
    <n v="0.96765000000000001"/>
    <n v="0.96765000000000001"/>
  </r>
  <r>
    <x v="267"/>
    <n v="0.96760000000000002"/>
    <n v="0.96765000000000001"/>
    <n v="0.96765000000000001"/>
    <n v="0.96765000000000001"/>
  </r>
  <r>
    <x v="268"/>
    <n v="0.96040000000000003"/>
    <n v="0.96045000000000003"/>
    <n v="0.96045000000000003"/>
    <n v="0.96045000000000003"/>
  </r>
  <r>
    <x v="269"/>
    <n v="0.95930000000000004"/>
    <n v="0.95940000000000003"/>
    <n v="0.95940000000000003"/>
    <n v="0.95940000000000003"/>
  </r>
  <r>
    <x v="270"/>
    <n v="0.97370000000000001"/>
    <n v="0.97375"/>
    <n v="0.97375"/>
    <n v="0.97375"/>
  </r>
  <r>
    <x v="271"/>
    <n v="0.97960000000000003"/>
    <n v="0.97965000000000002"/>
    <n v="0.97965000000000002"/>
    <n v="0.97965000000000002"/>
  </r>
  <r>
    <x v="272"/>
    <n v="0.98060000000000003"/>
    <n v="0.98065000000000002"/>
    <n v="0.98065000000000002"/>
    <n v="0.98065000000000002"/>
  </r>
  <r>
    <x v="273"/>
    <n v="0.98060000000000003"/>
    <n v="0.98065000000000002"/>
    <n v="0.98065000000000002"/>
    <n v="0.98065000000000002"/>
  </r>
  <r>
    <x v="274"/>
    <n v="0.98060000000000003"/>
    <n v="0.98065000000000002"/>
    <n v="0.98065000000000002"/>
    <n v="0.98065000000000002"/>
  </r>
  <r>
    <x v="275"/>
    <n v="0.98170000000000002"/>
    <n v="0.98175000000000001"/>
    <n v="0.98175000000000001"/>
    <n v="0.98175000000000001"/>
  </r>
  <r>
    <x v="276"/>
    <n v="0.99829999999999997"/>
    <n v="0.99829999999999997"/>
    <n v="0.99829999999999997"/>
    <n v="0.99829999999999997"/>
  </r>
  <r>
    <x v="277"/>
    <n v="0.98829999999999996"/>
    <n v="0.98834999999999995"/>
    <n v="0.98834999999999995"/>
    <n v="0.98834999999999995"/>
  </r>
  <r>
    <x v="278"/>
    <n v="0.98060000000000003"/>
    <n v="0.98065000000000002"/>
    <n v="0.98065000000000002"/>
    <n v="0.98065000000000002"/>
  </r>
  <r>
    <x v="279"/>
    <n v="0.97470000000000001"/>
    <n v="0.97475000000000001"/>
    <n v="0.97475000000000001"/>
    <n v="0.97475000000000001"/>
  </r>
  <r>
    <x v="280"/>
    <n v="0.97470000000000001"/>
    <n v="0.97475000000000001"/>
    <n v="0.97475000000000001"/>
    <n v="0.97475000000000001"/>
  </r>
  <r>
    <x v="281"/>
    <n v="0.97470000000000001"/>
    <n v="0.97475000000000001"/>
    <n v="0.97475000000000001"/>
    <n v="0.97475000000000001"/>
  </r>
  <r>
    <x v="282"/>
    <n v="0.97140000000000004"/>
    <n v="0.97145000000000004"/>
    <n v="0.97145000000000004"/>
    <n v="0.97145000000000004"/>
  </r>
  <r>
    <x v="283"/>
    <n v="0.97470000000000001"/>
    <n v="0.97475000000000001"/>
    <n v="0.97475000000000001"/>
    <n v="0.97475000000000001"/>
  </r>
  <r>
    <x v="284"/>
    <n v="0.97070000000000001"/>
    <n v="0.97075"/>
    <n v="0.97075"/>
    <n v="0.97075"/>
  </r>
  <r>
    <x v="285"/>
    <n v="0.97840000000000005"/>
    <n v="0.97845000000000004"/>
    <n v="0.97845000000000004"/>
    <n v="0.97845000000000004"/>
  </r>
  <r>
    <x v="286"/>
    <n v="0.97199999999999998"/>
    <n v="0.97204999999999997"/>
    <n v="0.97204999999999997"/>
    <n v="0.97204999999999997"/>
  </r>
  <r>
    <x v="287"/>
    <n v="0.97199999999999998"/>
    <n v="0.97204999999999997"/>
    <n v="0.97204999999999997"/>
    <n v="0.97204999999999997"/>
  </r>
  <r>
    <x v="288"/>
    <n v="0.97199999999999998"/>
    <n v="0.97204999999999997"/>
    <n v="0.97204999999999997"/>
    <n v="0.97204999999999997"/>
  </r>
  <r>
    <x v="289"/>
    <n v="0.98450000000000004"/>
    <n v="0.98450000000000004"/>
    <n v="0.98450000000000004"/>
    <n v="0.98450000000000004"/>
  </r>
  <r>
    <x v="290"/>
    <n v="0.9849"/>
    <n v="0.98494999999999999"/>
    <n v="0.98494999999999999"/>
    <n v="0.98494999999999999"/>
  </r>
  <r>
    <x v="291"/>
    <n v="0.97740000000000005"/>
    <n v="0.97740000000000005"/>
    <n v="0.97740000000000005"/>
    <n v="0.97740000000000005"/>
  </r>
  <r>
    <x v="292"/>
    <n v="0.97809999999999997"/>
    <n v="0.97814999999999996"/>
    <n v="0.97814999999999996"/>
    <n v="0.97814999999999996"/>
  </r>
  <r>
    <x v="293"/>
    <n v="0.98519999999999996"/>
    <n v="0.98524999999999996"/>
    <n v="0.98524999999999996"/>
    <n v="0.98524999999999996"/>
  </r>
  <r>
    <x v="294"/>
    <n v="0.98519999999999996"/>
    <n v="0.98524999999999996"/>
    <n v="0.98524999999999996"/>
    <n v="0.98524999999999996"/>
  </r>
  <r>
    <x v="295"/>
    <n v="0.98519999999999996"/>
    <n v="0.98524999999999996"/>
    <n v="0.98524999999999996"/>
    <n v="0.98524999999999996"/>
  </r>
  <r>
    <x v="296"/>
    <n v="0.98740000000000006"/>
    <n v="0.98745000000000005"/>
    <n v="0.98745000000000005"/>
    <n v="0.98745000000000005"/>
  </r>
  <r>
    <x v="297"/>
    <n v="0.99570000000000003"/>
    <n v="0.99570000000000003"/>
    <n v="0.99570000000000003"/>
    <n v="0.99570000000000003"/>
  </r>
  <r>
    <x v="298"/>
    <n v="1.0083"/>
    <n v="1.0083"/>
    <n v="1.0083"/>
    <n v="1.0083"/>
  </r>
  <r>
    <x v="299"/>
    <n v="0.99619999999999997"/>
    <n v="0.99624999999999997"/>
    <n v="0.99624999999999997"/>
    <n v="0.99624999999999997"/>
  </r>
  <r>
    <x v="300"/>
    <n v="0.995"/>
    <n v="0.99504999999999999"/>
    <n v="0.99504999999999999"/>
    <n v="0.99504999999999999"/>
  </r>
  <r>
    <x v="301"/>
    <n v="0.995"/>
    <n v="0.99504999999999999"/>
    <n v="0.99504999999999999"/>
    <n v="0.99504999999999999"/>
  </r>
  <r>
    <x v="302"/>
    <n v="0.995"/>
    <n v="0.99504999999999999"/>
    <n v="0.99504999999999999"/>
    <n v="0.99504999999999999"/>
  </r>
  <r>
    <x v="303"/>
    <n v="0.98819999999999997"/>
    <n v="0.98824999999999996"/>
    <n v="0.98824999999999996"/>
    <n v="0.98824999999999996"/>
  </r>
  <r>
    <x v="304"/>
    <n v="0.98770000000000002"/>
    <n v="0.98770000000000002"/>
    <n v="0.98770000000000002"/>
    <n v="0.98770000000000002"/>
  </r>
  <r>
    <x v="305"/>
    <n v="0.99109999999999998"/>
    <n v="0.99119999999999997"/>
    <n v="0.99119999999999997"/>
    <n v="0.99119999999999997"/>
  </r>
  <r>
    <x v="306"/>
    <n v="0.99109999999999998"/>
    <n v="0.99119999999999997"/>
    <n v="0.99119999999999997"/>
    <n v="0.99119999999999997"/>
  </r>
  <r>
    <x v="307"/>
    <n v="0.99399999999999999"/>
    <n v="0.99404999999999999"/>
    <n v="0.99404999999999999"/>
    <n v="0.99404999999999999"/>
  </r>
  <r>
    <x v="308"/>
    <n v="0.99399999999999999"/>
    <n v="0.99404999999999999"/>
    <n v="0.99404999999999999"/>
    <n v="0.99404999999999999"/>
  </r>
  <r>
    <x v="309"/>
    <n v="0.99399999999999999"/>
    <n v="0.99404999999999999"/>
    <n v="0.99404999999999999"/>
    <n v="0.99404999999999999"/>
  </r>
  <r>
    <x v="310"/>
    <n v="1.0025999999999999"/>
    <n v="1.00265"/>
    <n v="1.00265"/>
    <n v="1.00265"/>
  </r>
  <r>
    <x v="311"/>
    <n v="1.0075000000000001"/>
    <n v="1.0075499999999999"/>
    <n v="1.0075499999999999"/>
    <n v="1.0075499999999999"/>
  </r>
  <r>
    <x v="312"/>
    <n v="1.0004"/>
    <n v="1.0004500000000001"/>
    <n v="1.0004500000000001"/>
    <n v="1.0004500000000001"/>
  </r>
  <r>
    <x v="313"/>
    <n v="1.0152000000000001"/>
    <n v="1.01525"/>
    <n v="1.01525"/>
    <n v="1.01525"/>
  </r>
  <r>
    <x v="314"/>
    <n v="1.0351999999999999"/>
    <n v="1.0351999999999999"/>
    <n v="1.0351999999999999"/>
    <n v="1.0351999999999999"/>
  </r>
  <r>
    <x v="315"/>
    <n v="1.0351999999999999"/>
    <n v="1.0351999999999999"/>
    <n v="1.0351999999999999"/>
    <n v="1.0351999999999999"/>
  </r>
  <r>
    <x v="316"/>
    <n v="1.0351999999999999"/>
    <n v="1.0351999999999999"/>
    <n v="1.0351999999999999"/>
    <n v="1.0351999999999999"/>
  </r>
  <r>
    <x v="317"/>
    <n v="1.0349999999999999"/>
    <n v="1.03505"/>
    <n v="1.03505"/>
    <n v="1.03505"/>
  </r>
  <r>
    <x v="318"/>
    <n v="1.0316000000000001"/>
    <n v="1.03165"/>
    <n v="1.03165"/>
    <n v="1.03165"/>
  </r>
  <r>
    <x v="319"/>
    <n v="1.0363"/>
    <n v="1.0363500000000001"/>
    <n v="1.0363500000000001"/>
    <n v="1.0363500000000001"/>
  </r>
  <r>
    <x v="320"/>
    <n v="1.0364"/>
    <n v="1.0364500000000001"/>
    <n v="1.0364500000000001"/>
    <n v="1.0364500000000001"/>
  </r>
  <r>
    <x v="321"/>
    <n v="1.0327999999999999"/>
    <n v="1.03285"/>
    <n v="1.03285"/>
    <n v="1.03285"/>
  </r>
  <r>
    <x v="322"/>
    <n v="1.0327999999999999"/>
    <n v="1.03285"/>
    <n v="1.03285"/>
    <n v="1.03285"/>
  </r>
  <r>
    <x v="323"/>
    <n v="1.0327999999999999"/>
    <n v="1.03285"/>
    <n v="1.03285"/>
    <n v="1.03285"/>
  </r>
  <r>
    <x v="324"/>
    <n v="1.0235000000000001"/>
    <n v="1.0235000000000001"/>
    <n v="1.0235000000000001"/>
    <n v="1.0235000000000001"/>
  </r>
  <r>
    <x v="325"/>
    <n v="1.0298"/>
    <n v="1.0298"/>
    <n v="1.0298"/>
    <n v="1.0298"/>
  </r>
  <r>
    <x v="326"/>
    <n v="1.0377000000000001"/>
    <n v="1.03775"/>
    <n v="1.03775"/>
    <n v="1.03775"/>
  </r>
  <r>
    <x v="327"/>
    <n v="1.0403"/>
    <n v="1.0403500000000001"/>
    <n v="1.0403500000000001"/>
    <n v="1.0403500000000001"/>
  </r>
  <r>
    <x v="328"/>
    <n v="1.0399"/>
    <n v="1.0400499999999999"/>
    <n v="1.0400499999999999"/>
    <n v="1.0400499999999999"/>
  </r>
  <r>
    <x v="329"/>
    <n v="1.0399"/>
    <n v="1.0400499999999999"/>
    <n v="1.0400499999999999"/>
    <n v="1.0400499999999999"/>
  </r>
  <r>
    <x v="330"/>
    <n v="1.0399"/>
    <n v="1.0400499999999999"/>
    <n v="1.0400499999999999"/>
    <n v="1.0400499999999999"/>
  </r>
  <r>
    <x v="331"/>
    <n v="1.0358000000000001"/>
    <n v="1.0358499999999999"/>
    <n v="1.0358499999999999"/>
    <n v="1.0358499999999999"/>
  </r>
  <r>
    <x v="332"/>
    <n v="1.0329999999999999"/>
    <n v="1.03305"/>
    <n v="1.03305"/>
    <n v="1.03305"/>
  </r>
  <r>
    <x v="333"/>
    <n v="1.0358000000000001"/>
    <n v="1.0359"/>
    <n v="1.0359"/>
    <n v="1.0359"/>
  </r>
  <r>
    <x v="334"/>
    <n v="1.0508999999999999"/>
    <n v="1.0509500000000001"/>
    <n v="1.0509500000000001"/>
    <n v="1.0509500000000001"/>
  </r>
  <r>
    <x v="335"/>
    <n v="1.0525"/>
    <n v="1.0525500000000001"/>
    <n v="1.0525500000000001"/>
    <n v="1.0525500000000001"/>
  </r>
  <r>
    <x v="336"/>
    <n v="1.0525"/>
    <n v="1.0525500000000001"/>
    <n v="1.0525500000000001"/>
    <n v="1.0525500000000001"/>
  </r>
  <r>
    <x v="337"/>
    <n v="1.0525"/>
    <n v="1.0525500000000001"/>
    <n v="1.0525500000000001"/>
    <n v="1.0525500000000001"/>
  </r>
  <r>
    <x v="338"/>
    <n v="1.0498000000000001"/>
    <n v="1.0498499999999999"/>
    <n v="1.0498499999999999"/>
    <n v="1.0498499999999999"/>
  </r>
  <r>
    <x v="339"/>
    <n v="1.0468"/>
    <n v="1.0468500000000001"/>
    <n v="1.0468500000000001"/>
    <n v="1.0468500000000001"/>
  </r>
  <r>
    <x v="340"/>
    <n v="1.0517000000000001"/>
    <n v="1.0517000000000001"/>
    <n v="1.0517000000000001"/>
    <n v="1.0517000000000001"/>
  </r>
  <r>
    <x v="341"/>
    <n v="1.0559000000000001"/>
    <n v="1.0559499999999999"/>
    <n v="1.0559499999999999"/>
    <n v="1.0559499999999999"/>
  </r>
  <r>
    <x v="342"/>
    <n v="1.0551999999999999"/>
    <n v="1.05525"/>
    <n v="1.05525"/>
    <n v="1.05525"/>
  </r>
  <r>
    <x v="343"/>
    <n v="1.0551999999999999"/>
    <n v="1.05525"/>
    <n v="1.05525"/>
    <n v="1.05525"/>
  </r>
  <r>
    <x v="344"/>
    <n v="1.0551999999999999"/>
    <n v="1.05525"/>
    <n v="1.05525"/>
    <n v="1.05525"/>
  </r>
  <r>
    <x v="345"/>
    <n v="1.0522"/>
    <n v="1.0522499999999999"/>
    <n v="1.0522499999999999"/>
    <n v="1.0522499999999999"/>
  </r>
  <r>
    <x v="346"/>
    <n v="1.0622"/>
    <n v="1.0622499999999999"/>
    <n v="1.0622499999999999"/>
    <n v="1.0622499999999999"/>
  </r>
  <r>
    <x v="347"/>
    <n v="1.0683"/>
    <n v="1.0683499999999999"/>
    <n v="1.0683499999999999"/>
    <n v="1.0683499999999999"/>
  </r>
  <r>
    <x v="348"/>
    <n v="1.0619000000000001"/>
    <n v="1.0619000000000001"/>
    <n v="1.0619000000000001"/>
    <n v="1.0619000000000001"/>
  </r>
  <r>
    <x v="349"/>
    <n v="1.0613999999999999"/>
    <n v="1.06145"/>
    <n v="1.06145"/>
    <n v="1.06145"/>
  </r>
  <r>
    <x v="350"/>
    <n v="1.0613999999999999"/>
    <n v="1.06145"/>
    <n v="1.06145"/>
    <n v="1.06145"/>
  </r>
  <r>
    <x v="351"/>
    <n v="1.0613999999999999"/>
    <n v="1.06145"/>
    <n v="1.06145"/>
    <n v="1.06145"/>
  </r>
  <r>
    <x v="352"/>
    <n v="1.0618000000000001"/>
    <n v="1.06185"/>
    <n v="1.06185"/>
    <n v="1.06185"/>
  </r>
  <r>
    <x v="353"/>
    <n v="1.0608"/>
    <n v="1.0608500000000001"/>
    <n v="1.0608500000000001"/>
    <n v="1.0608500000000001"/>
  </r>
  <r>
    <x v="354"/>
    <n v="1.0609"/>
    <n v="1.0609500000000001"/>
    <n v="1.0609500000000001"/>
    <n v="1.0609500000000001"/>
  </r>
  <r>
    <x v="355"/>
    <n v="1.0578000000000001"/>
    <n v="1.0578000000000001"/>
    <n v="1.0578000000000001"/>
    <n v="1.0578000000000001"/>
  </r>
  <r>
    <x v="356"/>
    <n v="1.0609999999999999"/>
    <n v="1.06105"/>
    <n v="1.06105"/>
    <n v="1.06105"/>
  </r>
  <r>
    <x v="357"/>
    <n v="1.0609999999999999"/>
    <n v="1.06105"/>
    <n v="1.06105"/>
    <n v="1.06105"/>
  </r>
  <r>
    <x v="358"/>
    <n v="1.0609999999999999"/>
    <n v="1.06105"/>
    <n v="1.06105"/>
    <n v="1.06105"/>
  </r>
  <r>
    <x v="359"/>
    <n v="1.0626"/>
    <n v="1.0630500000000001"/>
    <n v="1.0630500000000001"/>
    <n v="1.0630500000000001"/>
  </r>
  <r>
    <x v="360"/>
    <n v="1.0647"/>
    <n v="1.0647500000000001"/>
    <n v="1.0647500000000001"/>
    <n v="1.0647500000000001"/>
  </r>
  <r>
    <x v="361"/>
    <n v="1.0627"/>
    <n v="1.0627500000000001"/>
    <n v="1.0627500000000001"/>
    <n v="1.0627500000000001"/>
  </r>
  <r>
    <x v="362"/>
    <n v="1.0676000000000001"/>
    <n v="1.06765"/>
    <n v="1.06765"/>
    <n v="1.06765"/>
  </r>
  <r>
    <x v="363"/>
    <n v="1.0711999999999999"/>
    <n v="1.07125"/>
    <n v="1.07125"/>
    <n v="1.07125"/>
  </r>
  <r>
    <x v="364"/>
    <n v="1.0711999999999999"/>
    <n v="1.07125"/>
    <n v="1.07125"/>
    <n v="1.07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700-000000000000}" name="TablaDinámica1"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K4:M17" firstHeaderRow="0" firstDataRow="1" firstDataCol="1"/>
  <pivotFields count="9">
    <pivotField showAll="0"/>
    <pivotField showAll="0"/>
    <pivotField axis="axisRow" showAll="0">
      <items count="14">
        <item x="0"/>
        <item h="1" x="1"/>
        <item x="2"/>
        <item x="3"/>
        <item x="4"/>
        <item x="5"/>
        <item x="6"/>
        <item x="7"/>
        <item x="8"/>
        <item x="9"/>
        <item x="10"/>
        <item x="11"/>
        <item x="12"/>
        <item t="default"/>
      </items>
    </pivotField>
    <pivotField showAll="0"/>
    <pivotField dataField="1" numFmtId="165" showAll="0"/>
    <pivotField dataField="1" numFmtId="165" showAll="0"/>
    <pivotField numFmtId="4" showAll="0"/>
    <pivotField showAll="0"/>
    <pivotField showAll="0"/>
  </pivotFields>
  <rowFields count="1">
    <field x="2"/>
  </rowFields>
  <rowItems count="13">
    <i>
      <x/>
    </i>
    <i>
      <x v="2"/>
    </i>
    <i>
      <x v="3"/>
    </i>
    <i>
      <x v="4"/>
    </i>
    <i>
      <x v="5"/>
    </i>
    <i>
      <x v="6"/>
    </i>
    <i>
      <x v="7"/>
    </i>
    <i>
      <x v="8"/>
    </i>
    <i>
      <x v="9"/>
    </i>
    <i>
      <x v="10"/>
    </i>
    <i>
      <x v="11"/>
    </i>
    <i>
      <x v="12"/>
    </i>
    <i t="grand">
      <x/>
    </i>
  </rowItems>
  <colFields count="1">
    <field x="-2"/>
  </colFields>
  <colItems count="2">
    <i>
      <x/>
    </i>
    <i i="1">
      <x v="1"/>
    </i>
  </colItems>
  <dataFields count="2">
    <dataField name="Suma de Weight, kg" fld="5" baseField="0" baseItem="0"/>
    <dataField name="Suma de Cost, USD" fld="4" baseField="0" baseItem="0"/>
  </dataFields>
  <formats count="4">
    <format dxfId="4">
      <pivotArea dataOnly="0" fieldPosition="0">
        <references count="1">
          <reference field="2" count="0"/>
        </references>
      </pivotArea>
    </format>
    <format dxfId="3">
      <pivotArea dataOnly="0" fieldPosition="0">
        <references count="1">
          <reference field="2" count="0"/>
        </references>
      </pivotArea>
    </format>
    <format dxfId="2">
      <pivotArea dataOnly="0" fieldPosition="0">
        <references count="1">
          <reference field="2" count="0"/>
        </references>
      </pivotArea>
    </format>
    <format dxfId="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638A7ED-BEA3-4CEE-B9C0-8DD826384BAA}" name="TablaDinámica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G6:H19" firstHeaderRow="1" firstDataRow="1" firstDataCol="1"/>
  <pivotFields count="6">
    <pivotField axis="axisRow"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numFmtId="166" showAll="0"/>
    <pivotField dataField="1" numFmtId="166" showAll="0"/>
    <pivotField numFmtId="166" showAll="0"/>
    <pivotField numFmtId="166" showAll="0"/>
    <pivotField axis="axisRow" showAll="0">
      <items count="15">
        <item sd="0" x="0"/>
        <item sd="0" x="1"/>
        <item sd="0" x="2"/>
        <item sd="0" x="3"/>
        <item sd="0" x="4"/>
        <item sd="0" x="5"/>
        <item sd="0" x="6"/>
        <item sd="0" x="7"/>
        <item sd="0" x="8"/>
        <item sd="0" x="9"/>
        <item sd="0" x="10"/>
        <item sd="0" x="11"/>
        <item sd="0" x="12"/>
        <item sd="0" x="13"/>
        <item t="default"/>
      </items>
    </pivotField>
  </pivotFields>
  <rowFields count="2">
    <field x="5"/>
    <field x="0"/>
  </rowFields>
  <rowItems count="13">
    <i>
      <x v="1"/>
    </i>
    <i>
      <x v="2"/>
    </i>
    <i>
      <x v="3"/>
    </i>
    <i>
      <x v="4"/>
    </i>
    <i>
      <x v="5"/>
    </i>
    <i>
      <x v="6"/>
    </i>
    <i>
      <x v="7"/>
    </i>
    <i>
      <x v="8"/>
    </i>
    <i>
      <x v="9"/>
    </i>
    <i>
      <x v="10"/>
    </i>
    <i>
      <x v="11"/>
    </i>
    <i>
      <x v="12"/>
    </i>
    <i t="grand">
      <x/>
    </i>
  </rowItems>
  <colItems count="1">
    <i/>
  </colItems>
  <dataFields count="1">
    <dataField name="Promedio de Oficial" fld="2" subtotal="average" baseField="5" baseItem="1"/>
  </dataFields>
  <formats count="1">
    <format dxfId="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bce.fin.ec/index.php/cotizaciones/consulta-por-monedas-extranjeras/" TargetMode="Externa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3:E32"/>
  <sheetViews>
    <sheetView showGridLines="0" tabSelected="1" workbookViewId="0"/>
  </sheetViews>
  <sheetFormatPr baseColWidth="10" defaultColWidth="11.44140625" defaultRowHeight="13.8" x14ac:dyDescent="0.25"/>
  <cols>
    <col min="1" max="1" width="4.6640625" style="9" customWidth="1"/>
    <col min="2" max="2" width="42.109375" style="9" bestFit="1" customWidth="1"/>
    <col min="3" max="3" width="25.33203125" style="9" bestFit="1" customWidth="1"/>
    <col min="4" max="16384" width="11.44140625" style="9"/>
  </cols>
  <sheetData>
    <row r="3" spans="2:5" ht="33" x14ac:dyDescent="0.6">
      <c r="B3" s="7" t="s">
        <v>23</v>
      </c>
      <c r="C3" s="8"/>
    </row>
    <row r="5" spans="2:5" x14ac:dyDescent="0.25">
      <c r="B5" s="10" t="s">
        <v>24</v>
      </c>
      <c r="C5" s="11"/>
      <c r="D5" s="11"/>
      <c r="E5" s="11"/>
    </row>
    <row r="6" spans="2:5" x14ac:dyDescent="0.25">
      <c r="B6" s="10" t="s">
        <v>25</v>
      </c>
      <c r="C6" s="11"/>
      <c r="D6" s="11"/>
      <c r="E6" s="11"/>
    </row>
    <row r="7" spans="2:5" x14ac:dyDescent="0.25">
      <c r="B7" s="10" t="s">
        <v>26</v>
      </c>
      <c r="C7" s="11"/>
      <c r="D7" s="11"/>
      <c r="E7" s="11"/>
    </row>
    <row r="8" spans="2:5" ht="14.4" x14ac:dyDescent="0.3">
      <c r="B8" s="99" t="s">
        <v>27</v>
      </c>
      <c r="D8" s="11"/>
      <c r="E8" s="11"/>
    </row>
    <row r="9" spans="2:5" ht="14.4" x14ac:dyDescent="0.3">
      <c r="B9" s="99" t="s">
        <v>28</v>
      </c>
      <c r="D9" s="11"/>
      <c r="E9" s="11"/>
    </row>
    <row r="10" spans="2:5" ht="14.4" x14ac:dyDescent="0.3">
      <c r="B10" s="99" t="s">
        <v>29</v>
      </c>
      <c r="D10" s="11"/>
      <c r="E10" s="11"/>
    </row>
    <row r="11" spans="2:5" ht="14.4" x14ac:dyDescent="0.3">
      <c r="B11" s="99" t="s">
        <v>30</v>
      </c>
      <c r="D11" s="11"/>
      <c r="E11" s="11"/>
    </row>
    <row r="12" spans="2:5" ht="14.4" x14ac:dyDescent="0.3">
      <c r="B12" s="99" t="s">
        <v>158</v>
      </c>
      <c r="D12" s="11"/>
      <c r="E12" s="11"/>
    </row>
    <row r="13" spans="2:5" ht="14.4" x14ac:dyDescent="0.3">
      <c r="B13" s="99" t="s">
        <v>31</v>
      </c>
      <c r="D13" s="11"/>
      <c r="E13" s="11"/>
    </row>
    <row r="14" spans="2:5" ht="14.4" x14ac:dyDescent="0.3">
      <c r="B14" s="99" t="s">
        <v>32</v>
      </c>
      <c r="D14" s="11"/>
      <c r="E14" s="11"/>
    </row>
    <row r="15" spans="2:5" ht="14.4" x14ac:dyDescent="0.3">
      <c r="B15" s="99" t="s">
        <v>33</v>
      </c>
      <c r="D15" s="11"/>
      <c r="E15" s="11"/>
    </row>
    <row r="16" spans="2:5" ht="14.4" x14ac:dyDescent="0.3">
      <c r="B16" s="99" t="s">
        <v>34</v>
      </c>
      <c r="D16" s="11"/>
      <c r="E16" s="11"/>
    </row>
    <row r="17" spans="2:5" ht="14.4" x14ac:dyDescent="0.3">
      <c r="B17" s="99" t="s">
        <v>45</v>
      </c>
      <c r="D17" s="11"/>
      <c r="E17" s="11"/>
    </row>
    <row r="18" spans="2:5" ht="14.4" x14ac:dyDescent="0.3">
      <c r="B18" s="99" t="s">
        <v>43</v>
      </c>
      <c r="D18" s="11"/>
      <c r="E18" s="11"/>
    </row>
    <row r="19" spans="2:5" ht="14.4" x14ac:dyDescent="0.3">
      <c r="B19" s="99" t="s">
        <v>44</v>
      </c>
      <c r="D19" s="11"/>
      <c r="E19" s="11"/>
    </row>
    <row r="20" spans="2:5" ht="14.4" x14ac:dyDescent="0.3">
      <c r="B20" s="99" t="s">
        <v>35</v>
      </c>
      <c r="D20" s="11"/>
      <c r="E20" s="11"/>
    </row>
    <row r="21" spans="2:5" ht="14.4" x14ac:dyDescent="0.3">
      <c r="B21" s="99" t="s">
        <v>36</v>
      </c>
      <c r="D21" s="11"/>
      <c r="E21" s="11"/>
    </row>
    <row r="22" spans="2:5" ht="14.4" x14ac:dyDescent="0.3">
      <c r="B22" s="99" t="s">
        <v>37</v>
      </c>
      <c r="D22" s="11"/>
      <c r="E22" s="11"/>
    </row>
    <row r="23" spans="2:5" ht="14.4" x14ac:dyDescent="0.3">
      <c r="B23" s="99" t="s">
        <v>38</v>
      </c>
      <c r="D23" s="11"/>
      <c r="E23" s="11"/>
    </row>
    <row r="24" spans="2:5" ht="14.4" x14ac:dyDescent="0.3">
      <c r="B24" s="99" t="s">
        <v>39</v>
      </c>
      <c r="D24" s="11"/>
      <c r="E24" s="11"/>
    </row>
    <row r="25" spans="2:5" ht="14.4" x14ac:dyDescent="0.3">
      <c r="B25" s="99" t="s">
        <v>40</v>
      </c>
      <c r="D25" s="11"/>
      <c r="E25" s="11"/>
    </row>
    <row r="26" spans="2:5" ht="14.4" x14ac:dyDescent="0.3">
      <c r="B26" s="99" t="s">
        <v>41</v>
      </c>
      <c r="D26" s="11"/>
      <c r="E26" s="11"/>
    </row>
    <row r="27" spans="2:5" ht="14.4" x14ac:dyDescent="0.3">
      <c r="B27" s="99" t="s">
        <v>42</v>
      </c>
      <c r="D27" s="11"/>
      <c r="E27" s="11"/>
    </row>
    <row r="28" spans="2:5" ht="14.4" x14ac:dyDescent="0.3">
      <c r="B28" s="99" t="s">
        <v>107</v>
      </c>
      <c r="D28" s="11"/>
      <c r="E28" s="11"/>
    </row>
    <row r="29" spans="2:5" x14ac:dyDescent="0.25">
      <c r="B29" s="10" t="s">
        <v>46</v>
      </c>
      <c r="C29" s="11"/>
      <c r="D29" s="11"/>
      <c r="E29" s="11"/>
    </row>
    <row r="30" spans="2:5" x14ac:dyDescent="0.25">
      <c r="B30" s="10" t="s">
        <v>47</v>
      </c>
      <c r="C30" s="11"/>
      <c r="D30" s="11"/>
      <c r="E30" s="11"/>
    </row>
    <row r="31" spans="2:5" x14ac:dyDescent="0.25">
      <c r="B31" s="10" t="s">
        <v>48</v>
      </c>
      <c r="C31" s="11"/>
      <c r="D31" s="11"/>
      <c r="E31" s="11"/>
    </row>
    <row r="32" spans="2:5" x14ac:dyDescent="0.25">
      <c r="B32" s="10" t="s">
        <v>49</v>
      </c>
      <c r="C32" s="11"/>
      <c r="D32" s="11"/>
      <c r="E32" s="11"/>
    </row>
  </sheetData>
  <hyperlinks>
    <hyperlink ref="B5" location="'F. Rusa'!A1" display="Base de datos de la Federación Rusa (FR)" xr:uid="{00000000-0004-0000-0000-000000000000}"/>
    <hyperlink ref="B6" location="USA!A1" display="Base de datos de Estados Unidos (USA)" xr:uid="{00000000-0004-0000-0000-000001000000}"/>
    <hyperlink ref="B7" location="'Bélgica (incluido Luxemburgo)'!A1" display="Base de datos de la Unión Europea (UE)" xr:uid="{00000000-0004-0000-0000-000002000000}"/>
    <hyperlink ref="B29" location="'Datos Originales FR'!A1" display="Datos originales Federación Rusa (FR)" xr:uid="{00000000-0004-0000-0000-000003000000}"/>
    <hyperlink ref="B30" location="'Datos Originales USA'!A1" display="Datos originales de Estados Unidos (USA)" xr:uid="{00000000-0004-0000-0000-000004000000}"/>
    <hyperlink ref="B31" location="'Data original UE'!A1" display="Datos originales Unión Europea (UE)" xr:uid="{00000000-0004-0000-0000-000005000000}"/>
    <hyperlink ref="B32" location="'Tipo de cambio'!A1" display="Tipo de Cambio" xr:uid="{00000000-0004-0000-0000-000006000000}"/>
    <hyperlink ref="B8" location="'Bélgica (incluido Luxemburgo)'!A1" display="Bélgica (incluido Luxemburgo)" xr:uid="{00000000-0004-0000-0000-000007000000}"/>
    <hyperlink ref="B9" location="Bulgaria!A1" display="Bulgaria" xr:uid="{00000000-0004-0000-0000-000008000000}"/>
    <hyperlink ref="B10" location="Dinamarca!A1" display="Dinamarca" xr:uid="{00000000-0004-0000-0000-000009000000}"/>
    <hyperlink ref="B11" location="Alemania!A1" display="Alemania" xr:uid="{00000000-0004-0000-0000-00000A000000}"/>
    <hyperlink ref="B12" location="Irlanda!A1" display="Irlanda" xr:uid="{00000000-0004-0000-0000-00000B000000}"/>
    <hyperlink ref="B13" location="España!A1" display="España" xr:uid="{00000000-0004-0000-0000-00000C000000}"/>
    <hyperlink ref="B14" location="Francia!A1" display="Francia" xr:uid="{00000000-0004-0000-0000-00000D000000}"/>
    <hyperlink ref="B15" location="Croacia!A1" display="Croacia" xr:uid="{00000000-0004-0000-0000-00000E000000}"/>
    <hyperlink ref="B16" location="Italia!A1" display="Italia" xr:uid="{00000000-0004-0000-0000-00000F000000}"/>
    <hyperlink ref="B20" location="'Países Bajos'!A1" display="Países Bajos" xr:uid="{00000000-0004-0000-0000-000010000000}"/>
    <hyperlink ref="B21" location="Polonia!A1" display="Polonia" xr:uid="{00000000-0004-0000-0000-000011000000}"/>
    <hyperlink ref="B22" location="Portugal!A1" display="Portugal" xr:uid="{00000000-0004-0000-0000-000012000000}"/>
    <hyperlink ref="B23" location="Rumania!A1" display="Rumania" xr:uid="{00000000-0004-0000-0000-000013000000}"/>
    <hyperlink ref="B24" location="Eslovenia!A1" display="Eslovenia" xr:uid="{00000000-0004-0000-0000-000014000000}"/>
    <hyperlink ref="B25" location="Finlandia!A1" display="Finlandia" xr:uid="{00000000-0004-0000-0000-000015000000}"/>
    <hyperlink ref="B26" location="Suecia!A1" display="Suecia" xr:uid="{00000000-0004-0000-0000-000016000000}"/>
    <hyperlink ref="B27" location="Grecia!A1" display="Grecia" xr:uid="{00000000-0004-0000-0000-000017000000}"/>
    <hyperlink ref="B18" location="Lituania!A1" display="Lituania" xr:uid="{00000000-0004-0000-0000-000018000000}"/>
    <hyperlink ref="B19" location="Malta!A1" display="Malta" xr:uid="{00000000-0004-0000-0000-000019000000}"/>
    <hyperlink ref="B17" location="Chipre!A1" display="Chipre" xr:uid="{00000000-0004-0000-0000-00001A000000}"/>
    <hyperlink ref="B28" location="Estonia!A1" display="Estonia" xr:uid="{8C976E8A-A5DC-4F6D-BAAC-E730311C6AD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144</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250805</v>
      </c>
      <c r="C5" s="30">
        <v>1.1324870967741936</v>
      </c>
      <c r="D5" s="65">
        <f>+B5*C5</f>
        <v>284033.42630645161</v>
      </c>
      <c r="E5" s="61">
        <v>4039.55</v>
      </c>
      <c r="F5" s="62">
        <f>+E5*100</f>
        <v>403955</v>
      </c>
      <c r="G5" s="32">
        <f>+D5/F5</f>
        <v>0.70313135449852482</v>
      </c>
      <c r="H5" s="32">
        <f>+G5*$D$22</f>
        <v>13.714222062503547</v>
      </c>
    </row>
    <row r="6" spans="1:8" ht="12" x14ac:dyDescent="0.25">
      <c r="A6" s="28">
        <v>44593</v>
      </c>
      <c r="B6" s="29">
        <v>130396</v>
      </c>
      <c r="C6" s="30">
        <v>1.1346446428571428</v>
      </c>
      <c r="D6" s="65">
        <f t="shared" ref="D6:D16" si="0">+B6*C6</f>
        <v>147953.12284999999</v>
      </c>
      <c r="E6" s="61">
        <v>2007.95</v>
      </c>
      <c r="F6" s="62">
        <f t="shared" ref="F6:F16" si="1">+E6*100</f>
        <v>200795</v>
      </c>
      <c r="G6" s="32">
        <f t="shared" ref="G6:G16" si="2">+D6/F6</f>
        <v>0.7368366884135561</v>
      </c>
      <c r="H6" s="32">
        <f t="shared" ref="H6:H16" si="3">+G6*$D$22</f>
        <v>14.371627582886354</v>
      </c>
    </row>
    <row r="7" spans="1:8" ht="12" x14ac:dyDescent="0.25">
      <c r="A7" s="28">
        <v>44621</v>
      </c>
      <c r="B7" s="29">
        <v>112712</v>
      </c>
      <c r="C7" s="30">
        <v>1.1004645161290325</v>
      </c>
      <c r="D7" s="65">
        <f t="shared" si="0"/>
        <v>124035.55654193551</v>
      </c>
      <c r="E7" s="61">
        <v>1785.19</v>
      </c>
      <c r="F7" s="62">
        <f t="shared" si="1"/>
        <v>178519</v>
      </c>
      <c r="G7" s="32">
        <f t="shared" si="2"/>
        <v>0.69480311082817803</v>
      </c>
      <c r="H7" s="32">
        <f t="shared" si="3"/>
        <v>13.551783874595921</v>
      </c>
    </row>
    <row r="8" spans="1:8" ht="12" x14ac:dyDescent="0.25">
      <c r="A8" s="28">
        <v>44652</v>
      </c>
      <c r="B8" s="29">
        <v>149536</v>
      </c>
      <c r="C8" s="30">
        <v>1.0816299999999999</v>
      </c>
      <c r="D8" s="65">
        <f t="shared" si="0"/>
        <v>161742.62367999999</v>
      </c>
      <c r="E8" s="61">
        <v>2474.75</v>
      </c>
      <c r="F8" s="62">
        <f t="shared" si="1"/>
        <v>247475</v>
      </c>
      <c r="G8" s="32">
        <f t="shared" si="2"/>
        <v>0.65357156755227797</v>
      </c>
      <c r="H8" s="32">
        <f t="shared" si="3"/>
        <v>12.747583440569329</v>
      </c>
    </row>
    <row r="9" spans="1:8" ht="12" x14ac:dyDescent="0.25">
      <c r="A9" s="28">
        <v>44682</v>
      </c>
      <c r="B9" s="29">
        <v>319294</v>
      </c>
      <c r="C9" s="30">
        <v>1.0574758064516128</v>
      </c>
      <c r="D9" s="65">
        <f t="shared" si="0"/>
        <v>337645.68014516123</v>
      </c>
      <c r="E9" s="61">
        <v>5643.62</v>
      </c>
      <c r="F9" s="62">
        <f t="shared" si="1"/>
        <v>564362</v>
      </c>
      <c r="G9" s="32">
        <f t="shared" si="2"/>
        <v>0.59827855196693125</v>
      </c>
      <c r="H9" s="32">
        <f t="shared" si="3"/>
        <v>11.669121088703744</v>
      </c>
    </row>
    <row r="10" spans="1:8" ht="12" x14ac:dyDescent="0.25">
      <c r="A10" s="28">
        <v>44713</v>
      </c>
      <c r="B10" s="29">
        <v>213257</v>
      </c>
      <c r="C10" s="30">
        <v>1.0565550000000001</v>
      </c>
      <c r="D10" s="65">
        <f t="shared" si="0"/>
        <v>225317.74963500001</v>
      </c>
      <c r="E10" s="61">
        <v>3882.3</v>
      </c>
      <c r="F10" s="62">
        <f t="shared" si="1"/>
        <v>388230</v>
      </c>
      <c r="G10" s="32">
        <f t="shared" si="2"/>
        <v>0.5803718147361101</v>
      </c>
      <c r="H10" s="32">
        <f t="shared" si="3"/>
        <v>11.319859220025554</v>
      </c>
    </row>
    <row r="11" spans="1:8" ht="12" x14ac:dyDescent="0.25">
      <c r="A11" s="28">
        <v>44743</v>
      </c>
      <c r="B11" s="29">
        <v>149919</v>
      </c>
      <c r="C11" s="30">
        <v>1.0192290322580646</v>
      </c>
      <c r="D11" s="65">
        <f>+B11*C11</f>
        <v>152801.79728709679</v>
      </c>
      <c r="E11" s="61">
        <v>2285.66</v>
      </c>
      <c r="F11" s="62">
        <f>+E11*100</f>
        <v>228566</v>
      </c>
      <c r="G11" s="32">
        <f>+D11/F11</f>
        <v>0.66852374056988706</v>
      </c>
      <c r="H11" s="32">
        <f>+G11*$D$22</f>
        <v>13.039218026011351</v>
      </c>
    </row>
    <row r="12" spans="1:8" ht="12" x14ac:dyDescent="0.25">
      <c r="A12" s="28">
        <v>44774</v>
      </c>
      <c r="B12" s="29">
        <v>126056</v>
      </c>
      <c r="C12" s="30">
        <v>1.0125580645161292</v>
      </c>
      <c r="D12" s="65">
        <f t="shared" si="0"/>
        <v>127639.01938064519</v>
      </c>
      <c r="E12" s="61">
        <v>1953.99</v>
      </c>
      <c r="F12" s="62">
        <f t="shared" si="1"/>
        <v>195399</v>
      </c>
      <c r="G12" s="32">
        <f t="shared" si="2"/>
        <v>0.65322248005693573</v>
      </c>
      <c r="H12" s="32">
        <f t="shared" si="3"/>
        <v>12.740774665224954</v>
      </c>
    </row>
    <row r="13" spans="1:8" ht="12" x14ac:dyDescent="0.25">
      <c r="A13" s="28">
        <v>44805</v>
      </c>
      <c r="B13" s="29">
        <v>114835</v>
      </c>
      <c r="C13" s="30">
        <v>0.99042666666666646</v>
      </c>
      <c r="D13" s="65">
        <f t="shared" si="0"/>
        <v>113735.64626666665</v>
      </c>
      <c r="E13" s="61">
        <v>1810.39</v>
      </c>
      <c r="F13" s="62">
        <f t="shared" si="1"/>
        <v>181039</v>
      </c>
      <c r="G13" s="32">
        <f t="shared" si="2"/>
        <v>0.62823837000130722</v>
      </c>
      <c r="H13" s="32">
        <f t="shared" si="3"/>
        <v>12.253472212923866</v>
      </c>
    </row>
    <row r="14" spans="1:8" ht="12" x14ac:dyDescent="0.25">
      <c r="A14" s="28">
        <v>44835</v>
      </c>
      <c r="B14" s="29">
        <v>107663</v>
      </c>
      <c r="C14" s="30">
        <v>0.98348387096774181</v>
      </c>
      <c r="D14" s="65">
        <f t="shared" si="0"/>
        <v>105884.82399999999</v>
      </c>
      <c r="E14" s="61">
        <v>1619.99</v>
      </c>
      <c r="F14" s="62">
        <f t="shared" si="1"/>
        <v>161999</v>
      </c>
      <c r="G14" s="32">
        <f t="shared" si="2"/>
        <v>0.65361405934604533</v>
      </c>
      <c r="H14" s="32">
        <f t="shared" si="3"/>
        <v>12.748412221552899</v>
      </c>
    </row>
    <row r="15" spans="1:8" ht="12" x14ac:dyDescent="0.25">
      <c r="A15" s="28">
        <v>44866</v>
      </c>
      <c r="B15" s="29">
        <v>113350</v>
      </c>
      <c r="C15" s="30">
        <v>1.022605</v>
      </c>
      <c r="D15" s="65">
        <f t="shared" si="0"/>
        <v>115912.27675</v>
      </c>
      <c r="E15" s="61">
        <v>1635.88</v>
      </c>
      <c r="F15" s="62">
        <f t="shared" si="1"/>
        <v>163588</v>
      </c>
      <c r="G15" s="32">
        <f t="shared" si="2"/>
        <v>0.70856222186223927</v>
      </c>
      <c r="H15" s="32">
        <f t="shared" si="3"/>
        <v>13.820148388418998</v>
      </c>
    </row>
    <row r="16" spans="1:8" ht="12" x14ac:dyDescent="0.25">
      <c r="A16" s="28">
        <v>44896</v>
      </c>
      <c r="B16" s="29">
        <v>124305</v>
      </c>
      <c r="C16" s="30">
        <v>1.0591322580645164</v>
      </c>
      <c r="D16" s="65">
        <f t="shared" si="0"/>
        <v>131655.43533870971</v>
      </c>
      <c r="E16" s="61">
        <v>1322.05</v>
      </c>
      <c r="F16" s="62">
        <f t="shared" si="1"/>
        <v>132205</v>
      </c>
      <c r="G16" s="32">
        <f t="shared" si="2"/>
        <v>0.99584308716546055</v>
      </c>
      <c r="H16" s="32">
        <f t="shared" si="3"/>
        <v>19.42341661969628</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145</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968704</v>
      </c>
      <c r="C5" s="30">
        <v>1.1324870967741936</v>
      </c>
      <c r="D5" s="65">
        <f>+B5*C5</f>
        <v>1097044.7805935484</v>
      </c>
      <c r="E5" s="61">
        <v>14367.67</v>
      </c>
      <c r="F5" s="62">
        <f>+E5*100</f>
        <v>1436767</v>
      </c>
      <c r="G5" s="32">
        <f>+D5/F5</f>
        <v>0.76355093107897687</v>
      </c>
      <c r="H5" s="32">
        <f>+G5*$D$22</f>
        <v>14.892675398207405</v>
      </c>
    </row>
    <row r="6" spans="1:8" ht="12" x14ac:dyDescent="0.25">
      <c r="A6" s="28">
        <v>44593</v>
      </c>
      <c r="B6" s="29">
        <v>1695997</v>
      </c>
      <c r="C6" s="30">
        <v>1.1346446428571428</v>
      </c>
      <c r="D6" s="65">
        <f t="shared" ref="D6:D16" si="0">+B6*C6</f>
        <v>1924353.9103517856</v>
      </c>
      <c r="E6" s="61">
        <v>22035.98</v>
      </c>
      <c r="F6" s="62">
        <f t="shared" ref="F6:F16" si="1">+E6*100</f>
        <v>2203598</v>
      </c>
      <c r="G6" s="32">
        <f t="shared" ref="G6:G16" si="2">+D6/F6</f>
        <v>0.87327811622255314</v>
      </c>
      <c r="H6" s="32">
        <f t="shared" ref="H6:H16" si="3">+G6*$D$22</f>
        <v>17.032848743806092</v>
      </c>
    </row>
    <row r="7" spans="1:8" ht="12" x14ac:dyDescent="0.25">
      <c r="A7" s="28">
        <v>44621</v>
      </c>
      <c r="B7" s="29">
        <v>2837215</v>
      </c>
      <c r="C7" s="30">
        <v>1.1004645161290325</v>
      </c>
      <c r="D7" s="65">
        <f t="shared" si="0"/>
        <v>3122254.4321290329</v>
      </c>
      <c r="E7" s="61">
        <v>36667.769999999997</v>
      </c>
      <c r="F7" s="62">
        <f t="shared" si="1"/>
        <v>3666776.9999999995</v>
      </c>
      <c r="G7" s="32">
        <f t="shared" si="2"/>
        <v>0.85149831367684303</v>
      </c>
      <c r="H7" s="32">
        <f t="shared" si="3"/>
        <v>16.608044691649472</v>
      </c>
    </row>
    <row r="8" spans="1:8" ht="12" x14ac:dyDescent="0.25">
      <c r="A8" s="28">
        <v>44652</v>
      </c>
      <c r="B8" s="29">
        <v>2739432</v>
      </c>
      <c r="C8" s="30">
        <v>1.0816299999999999</v>
      </c>
      <c r="D8" s="65">
        <f t="shared" si="0"/>
        <v>2963051.8341599996</v>
      </c>
      <c r="E8" s="61">
        <v>36316.36</v>
      </c>
      <c r="F8" s="62">
        <f t="shared" si="1"/>
        <v>3631636</v>
      </c>
      <c r="G8" s="32">
        <f t="shared" si="2"/>
        <v>0.8159000059917898</v>
      </c>
      <c r="H8" s="32">
        <f t="shared" si="3"/>
        <v>15.91371767363399</v>
      </c>
    </row>
    <row r="9" spans="1:8" ht="12" x14ac:dyDescent="0.25">
      <c r="A9" s="28">
        <v>44682</v>
      </c>
      <c r="B9" s="29">
        <v>2768738</v>
      </c>
      <c r="C9" s="30">
        <v>1.0574758064516128</v>
      </c>
      <c r="D9" s="65">
        <f t="shared" si="0"/>
        <v>2927873.4494032254</v>
      </c>
      <c r="E9" s="61">
        <v>36579.58</v>
      </c>
      <c r="F9" s="62">
        <f t="shared" si="1"/>
        <v>3657958</v>
      </c>
      <c r="G9" s="32">
        <f t="shared" si="2"/>
        <v>0.80041199199204183</v>
      </c>
      <c r="H9" s="32">
        <f t="shared" si="3"/>
        <v>15.611631780378389</v>
      </c>
    </row>
    <row r="10" spans="1:8" ht="12" x14ac:dyDescent="0.25">
      <c r="A10" s="28">
        <v>44713</v>
      </c>
      <c r="B10" s="29">
        <v>2861815</v>
      </c>
      <c r="C10" s="30">
        <v>1.0565550000000001</v>
      </c>
      <c r="D10" s="65">
        <f t="shared" si="0"/>
        <v>3023664.9473250005</v>
      </c>
      <c r="E10" s="61">
        <v>38213.03</v>
      </c>
      <c r="F10" s="62">
        <f t="shared" si="1"/>
        <v>3821303</v>
      </c>
      <c r="G10" s="32">
        <f t="shared" si="2"/>
        <v>0.79126542630223262</v>
      </c>
      <c r="H10" s="32">
        <f t="shared" si="3"/>
        <v>15.433232634647243</v>
      </c>
    </row>
    <row r="11" spans="1:8" ht="12" x14ac:dyDescent="0.25">
      <c r="A11" s="28">
        <v>44743</v>
      </c>
      <c r="B11" s="29">
        <v>2000536</v>
      </c>
      <c r="C11" s="30">
        <v>1.0192290322580646</v>
      </c>
      <c r="D11" s="65">
        <f>+B11*C11</f>
        <v>2039004.3712774196</v>
      </c>
      <c r="E11" s="61">
        <v>31467.54</v>
      </c>
      <c r="F11" s="62">
        <f>+E11*100</f>
        <v>3146754</v>
      </c>
      <c r="G11" s="32">
        <f>+D11/F11</f>
        <v>0.6479706933803594</v>
      </c>
      <c r="H11" s="32">
        <f>+G11*$D$22</f>
        <v>12.63834121769532</v>
      </c>
    </row>
    <row r="12" spans="1:8" ht="12" x14ac:dyDescent="0.25">
      <c r="A12" s="28">
        <v>44774</v>
      </c>
      <c r="B12" s="29">
        <v>1759616</v>
      </c>
      <c r="C12" s="30">
        <v>1.0125580645161292</v>
      </c>
      <c r="D12" s="65">
        <f t="shared" si="0"/>
        <v>1781713.3712516131</v>
      </c>
      <c r="E12" s="61">
        <v>26880.17</v>
      </c>
      <c r="F12" s="62">
        <f t="shared" si="1"/>
        <v>2688017</v>
      </c>
      <c r="G12" s="32">
        <f t="shared" si="2"/>
        <v>0.66283560381188555</v>
      </c>
      <c r="H12" s="32">
        <f t="shared" si="3"/>
        <v>12.928273790454174</v>
      </c>
    </row>
    <row r="13" spans="1:8" ht="12" x14ac:dyDescent="0.25">
      <c r="A13" s="28">
        <v>44805</v>
      </c>
      <c r="B13" s="29">
        <v>1126888</v>
      </c>
      <c r="C13" s="30">
        <v>0.99042666666666646</v>
      </c>
      <c r="D13" s="65">
        <f t="shared" si="0"/>
        <v>1116099.9255466664</v>
      </c>
      <c r="E13" s="61">
        <v>16172.23</v>
      </c>
      <c r="F13" s="62">
        <f t="shared" si="1"/>
        <v>1617223</v>
      </c>
      <c r="G13" s="32">
        <f t="shared" si="2"/>
        <v>0.69013359663241647</v>
      </c>
      <c r="H13" s="32">
        <f t="shared" si="3"/>
        <v>13.46070735781854</v>
      </c>
    </row>
    <row r="14" spans="1:8" ht="12" x14ac:dyDescent="0.25">
      <c r="A14" s="28">
        <v>44835</v>
      </c>
      <c r="B14" s="29">
        <v>1856916</v>
      </c>
      <c r="C14" s="30">
        <v>0.98348387096774181</v>
      </c>
      <c r="D14" s="65">
        <f t="shared" si="0"/>
        <v>1826246.9357419352</v>
      </c>
      <c r="E14" s="61">
        <v>22223.48</v>
      </c>
      <c r="F14" s="62">
        <f t="shared" si="1"/>
        <v>2222348</v>
      </c>
      <c r="G14" s="32">
        <f t="shared" si="2"/>
        <v>0.82176460920698968</v>
      </c>
      <c r="H14" s="32">
        <f t="shared" si="3"/>
        <v>16.028103798341917</v>
      </c>
    </row>
    <row r="15" spans="1:8" ht="12" x14ac:dyDescent="0.25">
      <c r="A15" s="28">
        <v>44866</v>
      </c>
      <c r="B15" s="29">
        <v>2816094</v>
      </c>
      <c r="C15" s="30">
        <v>1.022605</v>
      </c>
      <c r="D15" s="65">
        <f t="shared" si="0"/>
        <v>2879751.8048700001</v>
      </c>
      <c r="E15" s="61">
        <v>32578.5</v>
      </c>
      <c r="F15" s="62">
        <f t="shared" si="1"/>
        <v>3257850</v>
      </c>
      <c r="G15" s="32">
        <f t="shared" si="2"/>
        <v>0.88394241750541003</v>
      </c>
      <c r="H15" s="32">
        <f t="shared" si="3"/>
        <v>17.240850555983631</v>
      </c>
    </row>
    <row r="16" spans="1:8" ht="12" x14ac:dyDescent="0.25">
      <c r="A16" s="28">
        <v>44896</v>
      </c>
      <c r="B16" s="29">
        <v>1334318</v>
      </c>
      <c r="C16" s="30">
        <v>1.0591322580645164</v>
      </c>
      <c r="D16" s="65">
        <f t="shared" si="0"/>
        <v>1413219.2363161293</v>
      </c>
      <c r="E16" s="61">
        <v>15173.58</v>
      </c>
      <c r="F16" s="62">
        <f t="shared" si="1"/>
        <v>1517358</v>
      </c>
      <c r="G16" s="32">
        <f t="shared" si="2"/>
        <v>0.93136836284919533</v>
      </c>
      <c r="H16" s="32">
        <f t="shared" si="3"/>
        <v>18.165869674826229</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146</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18541170</v>
      </c>
      <c r="C5" s="30">
        <v>1.1324870967741936</v>
      </c>
      <c r="D5" s="65">
        <f>+B5*C5</f>
        <v>20997635.784096774</v>
      </c>
      <c r="E5" s="61">
        <v>324951.67999999999</v>
      </c>
      <c r="F5" s="62">
        <f>+E5*100</f>
        <v>32495168</v>
      </c>
      <c r="G5" s="32">
        <f>+D5/F5</f>
        <v>0.64617717268292851</v>
      </c>
      <c r="H5" s="32">
        <f>+G5*$D$22</f>
        <v>12.60335950203025</v>
      </c>
    </row>
    <row r="6" spans="1:8" ht="12" x14ac:dyDescent="0.25">
      <c r="A6" s="28">
        <v>44593</v>
      </c>
      <c r="B6" s="29">
        <v>15129041</v>
      </c>
      <c r="C6" s="30">
        <v>1.1346446428571428</v>
      </c>
      <c r="D6" s="65">
        <f t="shared" ref="D6:D16" si="0">+B6*C6</f>
        <v>17166085.322216071</v>
      </c>
      <c r="E6" s="61">
        <v>252008.97</v>
      </c>
      <c r="F6" s="62">
        <f t="shared" ref="F6:F16" si="1">+E6*100</f>
        <v>25200897</v>
      </c>
      <c r="G6" s="32">
        <f t="shared" ref="G6:G16" si="2">+D6/F6</f>
        <v>0.68116961559805078</v>
      </c>
      <c r="H6" s="32">
        <f t="shared" ref="H6:H16" si="3">+G6*$D$22</f>
        <v>13.285869433605876</v>
      </c>
    </row>
    <row r="7" spans="1:8" ht="12" x14ac:dyDescent="0.25">
      <c r="A7" s="28">
        <v>44621</v>
      </c>
      <c r="B7" s="29">
        <v>16625958</v>
      </c>
      <c r="C7" s="30">
        <v>1.1004645161290325</v>
      </c>
      <c r="D7" s="65">
        <f t="shared" si="0"/>
        <v>18296276.825651616</v>
      </c>
      <c r="E7" s="61">
        <v>268544.90999999997</v>
      </c>
      <c r="F7" s="62">
        <f t="shared" si="1"/>
        <v>26854490.999999996</v>
      </c>
      <c r="G7" s="32">
        <f t="shared" si="2"/>
        <v>0.68131162216597663</v>
      </c>
      <c r="H7" s="32">
        <f t="shared" si="3"/>
        <v>13.288639200014968</v>
      </c>
    </row>
    <row r="8" spans="1:8" ht="12" x14ac:dyDescent="0.25">
      <c r="A8" s="28">
        <v>44652</v>
      </c>
      <c r="B8" s="29">
        <v>15031367</v>
      </c>
      <c r="C8" s="30">
        <v>1.0816299999999999</v>
      </c>
      <c r="D8" s="65">
        <f t="shared" si="0"/>
        <v>16258377.488209998</v>
      </c>
      <c r="E8" s="61">
        <v>234815.64</v>
      </c>
      <c r="F8" s="62">
        <f t="shared" si="1"/>
        <v>23481564</v>
      </c>
      <c r="G8" s="32">
        <f t="shared" si="2"/>
        <v>0.69238903712759503</v>
      </c>
      <c r="H8" s="32">
        <f t="shared" si="3"/>
        <v>13.504698585918021</v>
      </c>
    </row>
    <row r="9" spans="1:8" ht="12" x14ac:dyDescent="0.25">
      <c r="A9" s="28">
        <v>44682</v>
      </c>
      <c r="B9" s="29">
        <v>11077270</v>
      </c>
      <c r="C9" s="30">
        <v>1.0574758064516128</v>
      </c>
      <c r="D9" s="65">
        <f t="shared" si="0"/>
        <v>11713945.026532257</v>
      </c>
      <c r="E9" s="61">
        <v>170776.38</v>
      </c>
      <c r="F9" s="62">
        <f t="shared" si="1"/>
        <v>17077638</v>
      </c>
      <c r="G9" s="32">
        <f t="shared" si="2"/>
        <v>0.68592301971339698</v>
      </c>
      <c r="H9" s="32">
        <f t="shared" si="3"/>
        <v>13.378582180909214</v>
      </c>
    </row>
    <row r="10" spans="1:8" ht="12" x14ac:dyDescent="0.25">
      <c r="A10" s="28">
        <v>44713</v>
      </c>
      <c r="B10" s="29">
        <v>11033262</v>
      </c>
      <c r="C10" s="30">
        <v>1.0565550000000001</v>
      </c>
      <c r="D10" s="65">
        <f t="shared" si="0"/>
        <v>11657248.132410001</v>
      </c>
      <c r="E10" s="61">
        <v>166013.35</v>
      </c>
      <c r="F10" s="62">
        <f t="shared" si="1"/>
        <v>16601335</v>
      </c>
      <c r="G10" s="32">
        <f t="shared" si="2"/>
        <v>0.70218739230369132</v>
      </c>
      <c r="H10" s="32">
        <f t="shared" si="3"/>
        <v>13.69581055649442</v>
      </c>
    </row>
    <row r="11" spans="1:8" ht="12" x14ac:dyDescent="0.25">
      <c r="A11" s="28">
        <v>44743</v>
      </c>
      <c r="B11" s="29">
        <v>10165459</v>
      </c>
      <c r="C11" s="30">
        <v>1.0192290322580646</v>
      </c>
      <c r="D11" s="65">
        <f>+B11*C11</f>
        <v>10360930.939029032</v>
      </c>
      <c r="E11" s="61">
        <v>155863.48000000001</v>
      </c>
      <c r="F11" s="62">
        <f>+E11*100</f>
        <v>15586348.000000002</v>
      </c>
      <c r="G11" s="32">
        <f>+D11/F11</f>
        <v>0.66474397588383316</v>
      </c>
      <c r="H11" s="32">
        <f>+G11*$D$22</f>
        <v>12.965495624191393</v>
      </c>
    </row>
    <row r="12" spans="1:8" ht="12" x14ac:dyDescent="0.25">
      <c r="A12" s="28">
        <v>44774</v>
      </c>
      <c r="B12" s="29">
        <v>8732985</v>
      </c>
      <c r="C12" s="30">
        <v>1.0125580645161292</v>
      </c>
      <c r="D12" s="65">
        <f t="shared" si="0"/>
        <v>8842654.3890483882</v>
      </c>
      <c r="E12" s="61">
        <v>133119.19</v>
      </c>
      <c r="F12" s="62">
        <f t="shared" si="1"/>
        <v>13311919</v>
      </c>
      <c r="G12" s="32">
        <f t="shared" si="2"/>
        <v>0.66426594009837259</v>
      </c>
      <c r="H12" s="32">
        <f t="shared" si="3"/>
        <v>12.956171777553513</v>
      </c>
    </row>
    <row r="13" spans="1:8" ht="12" x14ac:dyDescent="0.25">
      <c r="A13" s="28">
        <v>44805</v>
      </c>
      <c r="B13" s="29">
        <v>8604844</v>
      </c>
      <c r="C13" s="30">
        <v>0.99042666666666646</v>
      </c>
      <c r="D13" s="65">
        <f t="shared" si="0"/>
        <v>8522466.9601066653</v>
      </c>
      <c r="E13" s="61">
        <v>118549.5</v>
      </c>
      <c r="F13" s="62">
        <f t="shared" si="1"/>
        <v>11854950</v>
      </c>
      <c r="G13" s="32">
        <f t="shared" si="2"/>
        <v>0.71889522605381428</v>
      </c>
      <c r="H13" s="32">
        <f t="shared" si="3"/>
        <v>14.021688418101087</v>
      </c>
    </row>
    <row r="14" spans="1:8" ht="12" x14ac:dyDescent="0.25">
      <c r="A14" s="28">
        <v>44835</v>
      </c>
      <c r="B14" s="29">
        <v>7340069</v>
      </c>
      <c r="C14" s="30">
        <v>0.98348387096774181</v>
      </c>
      <c r="D14" s="65">
        <f t="shared" si="0"/>
        <v>7218839.4732903214</v>
      </c>
      <c r="E14" s="61">
        <v>101351.98</v>
      </c>
      <c r="F14" s="62">
        <f t="shared" si="1"/>
        <v>10135198</v>
      </c>
      <c r="G14" s="32">
        <f t="shared" si="2"/>
        <v>0.71225441015462365</v>
      </c>
      <c r="H14" s="32">
        <f t="shared" si="3"/>
        <v>13.892162656897252</v>
      </c>
    </row>
    <row r="15" spans="1:8" ht="12" x14ac:dyDescent="0.25">
      <c r="A15" s="28">
        <v>44866</v>
      </c>
      <c r="B15" s="29">
        <v>7605185</v>
      </c>
      <c r="C15" s="30">
        <v>1.022605</v>
      </c>
      <c r="D15" s="65">
        <f t="shared" si="0"/>
        <v>7777100.2069250001</v>
      </c>
      <c r="E15" s="61">
        <v>103135.57</v>
      </c>
      <c r="F15" s="62">
        <f t="shared" si="1"/>
        <v>10313557</v>
      </c>
      <c r="G15" s="32">
        <f t="shared" si="2"/>
        <v>0.75406576091303901</v>
      </c>
      <c r="H15" s="32">
        <f t="shared" si="3"/>
        <v>14.70767194312883</v>
      </c>
    </row>
    <row r="16" spans="1:8" ht="12" x14ac:dyDescent="0.25">
      <c r="A16" s="28">
        <v>44896</v>
      </c>
      <c r="B16" s="29">
        <v>9593910</v>
      </c>
      <c r="C16" s="30">
        <v>1.0591322580645164</v>
      </c>
      <c r="D16" s="65">
        <f t="shared" si="0"/>
        <v>10161219.561967744</v>
      </c>
      <c r="E16" s="61">
        <v>135229.54999999999</v>
      </c>
      <c r="F16" s="62">
        <f t="shared" si="1"/>
        <v>13522954.999999998</v>
      </c>
      <c r="G16" s="32">
        <f t="shared" si="2"/>
        <v>0.75140526327032409</v>
      </c>
      <c r="H16" s="32">
        <f t="shared" si="3"/>
        <v>14.655780279877684</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147</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244172</v>
      </c>
      <c r="C5" s="30">
        <v>1.1324870967741936</v>
      </c>
      <c r="D5" s="65">
        <f>+B5*C5</f>
        <v>276521.63939354836</v>
      </c>
      <c r="E5" s="61">
        <v>3644.1</v>
      </c>
      <c r="F5" s="62">
        <f>+E5*100</f>
        <v>364410</v>
      </c>
      <c r="G5" s="32">
        <f>+D5/F5</f>
        <v>0.75882011853008524</v>
      </c>
      <c r="H5" s="32">
        <f>+G5*$D$22</f>
        <v>14.80040328800141</v>
      </c>
    </row>
    <row r="6" spans="1:8" ht="12" x14ac:dyDescent="0.25">
      <c r="A6" s="28">
        <v>44593</v>
      </c>
      <c r="B6" s="29">
        <v>232124</v>
      </c>
      <c r="C6" s="30">
        <v>1.1346446428571428</v>
      </c>
      <c r="D6" s="65">
        <f t="shared" ref="D6:D16" si="0">+B6*C6</f>
        <v>263378.2530785714</v>
      </c>
      <c r="E6" s="61">
        <v>2904.72</v>
      </c>
      <c r="F6" s="62">
        <f t="shared" ref="F6:F16" si="1">+E6*100</f>
        <v>290472</v>
      </c>
      <c r="G6" s="32">
        <f t="shared" ref="G6:G16" si="2">+D6/F6</f>
        <v>0.906725099419467</v>
      </c>
      <c r="H6" s="32">
        <f t="shared" ref="H6:H16" si="3">+G6*$D$22</f>
        <v>17.685215263871818</v>
      </c>
    </row>
    <row r="7" spans="1:8" ht="12" x14ac:dyDescent="0.25">
      <c r="A7" s="28">
        <v>44621</v>
      </c>
      <c r="B7" s="29">
        <v>91046</v>
      </c>
      <c r="C7" s="30">
        <v>1.1004645161290325</v>
      </c>
      <c r="D7" s="65">
        <f t="shared" si="0"/>
        <v>100192.89233548389</v>
      </c>
      <c r="E7" s="61">
        <v>1048</v>
      </c>
      <c r="F7" s="62">
        <f t="shared" si="1"/>
        <v>104800</v>
      </c>
      <c r="G7" s="32">
        <f t="shared" si="2"/>
        <v>0.95603904900270886</v>
      </c>
      <c r="H7" s="32">
        <f t="shared" si="3"/>
        <v>18.647058952162499</v>
      </c>
    </row>
    <row r="8" spans="1:8" ht="12" x14ac:dyDescent="0.25">
      <c r="A8" s="28">
        <v>44652</v>
      </c>
      <c r="B8" s="29">
        <v>253853</v>
      </c>
      <c r="C8" s="30">
        <v>1.0816299999999999</v>
      </c>
      <c r="D8" s="65">
        <f t="shared" si="0"/>
        <v>274575.02038999996</v>
      </c>
      <c r="E8" s="61">
        <v>2911.82</v>
      </c>
      <c r="F8" s="62">
        <f t="shared" si="1"/>
        <v>291182</v>
      </c>
      <c r="G8" s="32">
        <f t="shared" si="2"/>
        <v>0.94296701166280872</v>
      </c>
      <c r="H8" s="32">
        <f t="shared" si="3"/>
        <v>18.392095463844463</v>
      </c>
    </row>
    <row r="9" spans="1:8" ht="12" x14ac:dyDescent="0.25">
      <c r="A9" s="28">
        <v>44682</v>
      </c>
      <c r="B9" s="29">
        <v>277504</v>
      </c>
      <c r="C9" s="30">
        <v>1.0574758064516128</v>
      </c>
      <c r="D9" s="65">
        <f t="shared" si="0"/>
        <v>293453.76619354833</v>
      </c>
      <c r="E9" s="61">
        <v>3597.73</v>
      </c>
      <c r="F9" s="62">
        <f t="shared" si="1"/>
        <v>359773</v>
      </c>
      <c r="G9" s="32">
        <f t="shared" si="2"/>
        <v>0.81566367179735089</v>
      </c>
      <c r="H9" s="32">
        <f t="shared" si="3"/>
        <v>15.909108094495238</v>
      </c>
    </row>
    <row r="10" spans="1:8" ht="12" x14ac:dyDescent="0.25">
      <c r="A10" s="28">
        <v>44713</v>
      </c>
      <c r="B10" s="29">
        <v>124521</v>
      </c>
      <c r="C10" s="30">
        <v>1.0565550000000001</v>
      </c>
      <c r="D10" s="65">
        <f t="shared" si="0"/>
        <v>131563.28515500002</v>
      </c>
      <c r="E10" s="61">
        <v>1643.82</v>
      </c>
      <c r="F10" s="62">
        <f t="shared" si="1"/>
        <v>164382</v>
      </c>
      <c r="G10" s="32">
        <f t="shared" si="2"/>
        <v>0.80035092136000308</v>
      </c>
      <c r="H10" s="32">
        <f t="shared" si="3"/>
        <v>15.610440628534684</v>
      </c>
    </row>
    <row r="11" spans="1:8" ht="12" x14ac:dyDescent="0.25">
      <c r="A11" s="28">
        <v>44743</v>
      </c>
      <c r="B11" s="29">
        <v>197692</v>
      </c>
      <c r="C11" s="30">
        <v>1.0192290322580646</v>
      </c>
      <c r="D11" s="65">
        <f>+B11*C11</f>
        <v>201493.42584516131</v>
      </c>
      <c r="E11" s="61">
        <v>2708.13</v>
      </c>
      <c r="F11" s="62">
        <f>+E11*100</f>
        <v>270813</v>
      </c>
      <c r="G11" s="32">
        <f>+D11/F11</f>
        <v>0.74403158579965256</v>
      </c>
      <c r="H11" s="32">
        <f>+G11*$D$22</f>
        <v>14.511960423739721</v>
      </c>
    </row>
    <row r="12" spans="1:8" ht="12" x14ac:dyDescent="0.25">
      <c r="A12" s="28">
        <v>44774</v>
      </c>
      <c r="B12" s="29">
        <v>324205</v>
      </c>
      <c r="C12" s="30">
        <v>1.0125580645161292</v>
      </c>
      <c r="D12" s="65">
        <f t="shared" si="0"/>
        <v>328276.38730645168</v>
      </c>
      <c r="E12" s="61">
        <v>4672.7700000000004</v>
      </c>
      <c r="F12" s="62">
        <f t="shared" si="1"/>
        <v>467277.00000000006</v>
      </c>
      <c r="G12" s="32">
        <f t="shared" si="2"/>
        <v>0.70253059171851306</v>
      </c>
      <c r="H12" s="32">
        <f t="shared" si="3"/>
        <v>13.702504487801102</v>
      </c>
    </row>
    <row r="13" spans="1:8" ht="12" x14ac:dyDescent="0.25">
      <c r="A13" s="28">
        <v>44805</v>
      </c>
      <c r="B13" s="29">
        <v>180748</v>
      </c>
      <c r="C13" s="30">
        <v>0.99042666666666646</v>
      </c>
      <c r="D13" s="65">
        <f t="shared" si="0"/>
        <v>179017.63914666662</v>
      </c>
      <c r="E13" s="61">
        <v>2522.73</v>
      </c>
      <c r="F13" s="62">
        <f t="shared" si="1"/>
        <v>252273</v>
      </c>
      <c r="G13" s="32">
        <f t="shared" si="2"/>
        <v>0.70961870333593613</v>
      </c>
      <c r="H13" s="32">
        <f t="shared" si="3"/>
        <v>13.840754526152015</v>
      </c>
    </row>
    <row r="14" spans="1:8" ht="12" x14ac:dyDescent="0.25">
      <c r="A14" s="28">
        <v>44835</v>
      </c>
      <c r="B14" s="29">
        <v>103242</v>
      </c>
      <c r="C14" s="30">
        <v>0.98348387096774181</v>
      </c>
      <c r="D14" s="65">
        <f t="shared" si="0"/>
        <v>101536.8418064516</v>
      </c>
      <c r="E14" s="61">
        <v>1485.91</v>
      </c>
      <c r="F14" s="62">
        <f t="shared" si="1"/>
        <v>148591</v>
      </c>
      <c r="G14" s="32">
        <f t="shared" si="2"/>
        <v>0.68333103489748104</v>
      </c>
      <c r="H14" s="32">
        <f t="shared" si="3"/>
        <v>13.328026825753049</v>
      </c>
    </row>
    <row r="15" spans="1:8" ht="12" x14ac:dyDescent="0.25">
      <c r="A15" s="28">
        <v>44866</v>
      </c>
      <c r="B15" s="29">
        <v>300938</v>
      </c>
      <c r="C15" s="30">
        <v>1.022605</v>
      </c>
      <c r="D15" s="65">
        <f t="shared" si="0"/>
        <v>307740.70348999999</v>
      </c>
      <c r="E15" s="61">
        <v>4515</v>
      </c>
      <c r="F15" s="62">
        <f t="shared" si="1"/>
        <v>451500</v>
      </c>
      <c r="G15" s="32">
        <f t="shared" si="2"/>
        <v>0.68159624250276851</v>
      </c>
      <c r="H15" s="32">
        <f t="shared" si="3"/>
        <v>13.294190575980917</v>
      </c>
    </row>
    <row r="16" spans="1:8" ht="12" x14ac:dyDescent="0.25">
      <c r="A16" s="28">
        <v>44896</v>
      </c>
      <c r="B16" s="29">
        <v>220308</v>
      </c>
      <c r="C16" s="30">
        <v>1.0591322580645164</v>
      </c>
      <c r="D16" s="65">
        <f t="shared" si="0"/>
        <v>233335.30950967746</v>
      </c>
      <c r="E16" s="61">
        <v>3186.83</v>
      </c>
      <c r="F16" s="62">
        <f t="shared" si="1"/>
        <v>318683</v>
      </c>
      <c r="G16" s="32">
        <f t="shared" si="2"/>
        <v>0.73218624623741291</v>
      </c>
      <c r="H16" s="32">
        <f t="shared" si="3"/>
        <v>14.280923056222278</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148</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1317932</v>
      </c>
      <c r="C5" s="30">
        <v>1.1324870967741936</v>
      </c>
      <c r="D5" s="65">
        <f>+B5*C5</f>
        <v>1492540.9844258064</v>
      </c>
      <c r="E5" s="61">
        <v>22685.59</v>
      </c>
      <c r="F5" s="62">
        <f>+E5*100</f>
        <v>2268559</v>
      </c>
      <c r="G5" s="32">
        <f>+D5/F5</f>
        <v>0.65792469335195003</v>
      </c>
      <c r="H5" s="32">
        <f>+G5*$D$22</f>
        <v>12.832488961423671</v>
      </c>
    </row>
    <row r="6" spans="1:8" ht="12" x14ac:dyDescent="0.25">
      <c r="A6" s="28">
        <v>44593</v>
      </c>
      <c r="B6" s="29">
        <v>1091556</v>
      </c>
      <c r="C6" s="30">
        <v>1.1346446428571428</v>
      </c>
      <c r="D6" s="65">
        <f t="shared" ref="D6:D16" si="0">+B6*C6</f>
        <v>1238528.1677785714</v>
      </c>
      <c r="E6" s="61">
        <v>17410.009999999998</v>
      </c>
      <c r="F6" s="62">
        <f t="shared" ref="F6:F16" si="1">+E6*100</f>
        <v>1741000.9999999998</v>
      </c>
      <c r="G6" s="32">
        <f t="shared" ref="G6:G16" si="2">+D6/F6</f>
        <v>0.7113885447386713</v>
      </c>
      <c r="H6" s="32">
        <f t="shared" ref="H6:H16" si="3">+G6*$D$22</f>
        <v>13.875274389129586</v>
      </c>
    </row>
    <row r="7" spans="1:8" ht="12" x14ac:dyDescent="0.25">
      <c r="A7" s="28">
        <v>44621</v>
      </c>
      <c r="B7" s="29">
        <v>2172204</v>
      </c>
      <c r="C7" s="30">
        <v>1.1004645161290325</v>
      </c>
      <c r="D7" s="65">
        <f t="shared" si="0"/>
        <v>2390433.4237935487</v>
      </c>
      <c r="E7" s="61">
        <v>29838.9</v>
      </c>
      <c r="F7" s="62">
        <f t="shared" si="1"/>
        <v>2983890</v>
      </c>
      <c r="G7" s="32">
        <f t="shared" si="2"/>
        <v>0.80111311871199964</v>
      </c>
      <c r="H7" s="32">
        <f t="shared" si="3"/>
        <v>15.625306903056304</v>
      </c>
    </row>
    <row r="8" spans="1:8" ht="12" x14ac:dyDescent="0.25">
      <c r="A8" s="28">
        <v>44652</v>
      </c>
      <c r="B8" s="29">
        <v>1481125</v>
      </c>
      <c r="C8" s="30">
        <v>1.0816299999999999</v>
      </c>
      <c r="D8" s="65">
        <f t="shared" si="0"/>
        <v>1602029.2337499999</v>
      </c>
      <c r="E8" s="61">
        <v>23243.43</v>
      </c>
      <c r="F8" s="62">
        <f t="shared" si="1"/>
        <v>2324343</v>
      </c>
      <c r="G8" s="32">
        <f t="shared" si="2"/>
        <v>0.68923959749055963</v>
      </c>
      <c r="H8" s="32">
        <f t="shared" si="3"/>
        <v>13.443270355931665</v>
      </c>
    </row>
    <row r="9" spans="1:8" ht="12" x14ac:dyDescent="0.25">
      <c r="A9" s="28">
        <v>44682</v>
      </c>
      <c r="B9" s="29">
        <v>958487</v>
      </c>
      <c r="C9" s="30">
        <v>1.0574758064516128</v>
      </c>
      <c r="D9" s="65">
        <f t="shared" si="0"/>
        <v>1013576.813298387</v>
      </c>
      <c r="E9" s="61">
        <v>16139.44</v>
      </c>
      <c r="F9" s="62">
        <f t="shared" si="1"/>
        <v>1613944</v>
      </c>
      <c r="G9" s="32">
        <f t="shared" si="2"/>
        <v>0.62801238041616503</v>
      </c>
      <c r="H9" s="32">
        <f t="shared" si="3"/>
        <v>12.249064400166514</v>
      </c>
    </row>
    <row r="10" spans="1:8" ht="12" x14ac:dyDescent="0.25">
      <c r="A10" s="28">
        <v>44713</v>
      </c>
      <c r="B10" s="29">
        <v>1380470</v>
      </c>
      <c r="C10" s="30">
        <v>1.0565550000000001</v>
      </c>
      <c r="D10" s="65">
        <f t="shared" si="0"/>
        <v>1458542.4808500002</v>
      </c>
      <c r="E10" s="61">
        <v>21510.76</v>
      </c>
      <c r="F10" s="62">
        <f t="shared" si="1"/>
        <v>2151076</v>
      </c>
      <c r="G10" s="32">
        <f t="shared" si="2"/>
        <v>0.67805250992991417</v>
      </c>
      <c r="H10" s="32">
        <f t="shared" si="3"/>
        <v>13.225071861357655</v>
      </c>
    </row>
    <row r="11" spans="1:8" ht="12" x14ac:dyDescent="0.25">
      <c r="A11" s="28">
        <v>44743</v>
      </c>
      <c r="B11" s="29">
        <v>1339235</v>
      </c>
      <c r="C11" s="30">
        <v>1.0192290322580646</v>
      </c>
      <c r="D11" s="65">
        <f>+B11*C11</f>
        <v>1364987.1930161291</v>
      </c>
      <c r="E11" s="61">
        <v>17722</v>
      </c>
      <c r="F11" s="62">
        <f>+E11*100</f>
        <v>1772200</v>
      </c>
      <c r="G11" s="32">
        <f>+D11/F11</f>
        <v>0.77022186717984942</v>
      </c>
      <c r="H11" s="32">
        <f>+G11*$D$22</f>
        <v>15.022788638737527</v>
      </c>
    </row>
    <row r="12" spans="1:8" ht="12" x14ac:dyDescent="0.25">
      <c r="A12" s="28">
        <v>44774</v>
      </c>
      <c r="B12" s="29">
        <v>1386301</v>
      </c>
      <c r="C12" s="30">
        <v>1.0125580645161292</v>
      </c>
      <c r="D12" s="65">
        <f t="shared" si="0"/>
        <v>1403710.2573967744</v>
      </c>
      <c r="E12" s="61">
        <v>17593.080000000002</v>
      </c>
      <c r="F12" s="62">
        <f t="shared" si="1"/>
        <v>1759308.0000000002</v>
      </c>
      <c r="G12" s="32">
        <f t="shared" si="2"/>
        <v>0.79787635672478852</v>
      </c>
      <c r="H12" s="32">
        <f t="shared" si="3"/>
        <v>15.562175494718323</v>
      </c>
    </row>
    <row r="13" spans="1:8" ht="12" x14ac:dyDescent="0.25">
      <c r="A13" s="28">
        <v>44805</v>
      </c>
      <c r="B13" s="29">
        <v>1463688</v>
      </c>
      <c r="C13" s="30">
        <v>0.99042666666666646</v>
      </c>
      <c r="D13" s="65">
        <f t="shared" si="0"/>
        <v>1449675.6268799996</v>
      </c>
      <c r="E13" s="61">
        <v>17729.87</v>
      </c>
      <c r="F13" s="62">
        <f t="shared" si="1"/>
        <v>1772987</v>
      </c>
      <c r="G13" s="32">
        <f t="shared" si="2"/>
        <v>0.81764594262676471</v>
      </c>
      <c r="H13" s="32">
        <f t="shared" si="3"/>
        <v>15.947771286185777</v>
      </c>
    </row>
    <row r="14" spans="1:8" ht="12" x14ac:dyDescent="0.25">
      <c r="A14" s="28">
        <v>44835</v>
      </c>
      <c r="B14" s="29">
        <v>1875044</v>
      </c>
      <c r="C14" s="30">
        <v>0.98348387096774181</v>
      </c>
      <c r="D14" s="65">
        <f t="shared" si="0"/>
        <v>1844075.5313548385</v>
      </c>
      <c r="E14" s="61">
        <v>20399.16</v>
      </c>
      <c r="F14" s="62">
        <f t="shared" si="1"/>
        <v>2039916</v>
      </c>
      <c r="G14" s="32">
        <f t="shared" si="2"/>
        <v>0.90399581715856858</v>
      </c>
      <c r="H14" s="32">
        <f t="shared" si="3"/>
        <v>17.631981991371962</v>
      </c>
    </row>
    <row r="15" spans="1:8" ht="12" x14ac:dyDescent="0.25">
      <c r="A15" s="28">
        <v>44866</v>
      </c>
      <c r="B15" s="29">
        <v>1488363</v>
      </c>
      <c r="C15" s="30">
        <v>1.022605</v>
      </c>
      <c r="D15" s="65">
        <f t="shared" si="0"/>
        <v>1522007.4456150001</v>
      </c>
      <c r="E15" s="61">
        <v>14883.47</v>
      </c>
      <c r="F15" s="62">
        <f t="shared" si="1"/>
        <v>1488347</v>
      </c>
      <c r="G15" s="32">
        <f t="shared" si="2"/>
        <v>1.0226159931890884</v>
      </c>
      <c r="H15" s="32">
        <f t="shared" si="3"/>
        <v>19.945608634200362</v>
      </c>
    </row>
    <row r="16" spans="1:8" ht="12" x14ac:dyDescent="0.25">
      <c r="A16" s="28">
        <v>44896</v>
      </c>
      <c r="B16" s="29">
        <v>1796064</v>
      </c>
      <c r="C16" s="30">
        <v>1.0591322580645164</v>
      </c>
      <c r="D16" s="65">
        <f t="shared" si="0"/>
        <v>1902269.3199483876</v>
      </c>
      <c r="E16" s="61">
        <v>17707.38</v>
      </c>
      <c r="F16" s="62">
        <f t="shared" si="1"/>
        <v>1770738</v>
      </c>
      <c r="G16" s="32">
        <f t="shared" si="2"/>
        <v>1.0742805090015506</v>
      </c>
      <c r="H16" s="32">
        <f t="shared" si="3"/>
        <v>20.953298930004571</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149</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279913</v>
      </c>
      <c r="C5" s="30">
        <v>1.1324870967741936</v>
      </c>
      <c r="D5" s="31">
        <f>+B5*C5</f>
        <v>316997.86071935482</v>
      </c>
      <c r="E5" s="61">
        <v>4062.36</v>
      </c>
      <c r="F5" s="62">
        <f>+E5*100</f>
        <v>406236</v>
      </c>
      <c r="G5" s="32">
        <f>+D5/F5</f>
        <v>0.7803293177349</v>
      </c>
      <c r="H5" s="32">
        <f>+G5*$D$22</f>
        <v>15.219929358619945</v>
      </c>
    </row>
    <row r="6" spans="1:8" ht="12" x14ac:dyDescent="0.25">
      <c r="A6" s="28">
        <v>44593</v>
      </c>
      <c r="B6" s="29">
        <v>269233</v>
      </c>
      <c r="C6" s="30">
        <v>1.1346446428571428</v>
      </c>
      <c r="D6" s="31">
        <f t="shared" ref="D6:D16" si="0">+B6*C6</f>
        <v>305483.78113035712</v>
      </c>
      <c r="E6" s="61">
        <v>3249.68</v>
      </c>
      <c r="F6" s="62">
        <f t="shared" ref="F6:F16" si="1">+E6*100</f>
        <v>324968</v>
      </c>
      <c r="G6" s="32">
        <f t="shared" ref="G6:G16" si="2">+D6/F6</f>
        <v>0.94004265383162999</v>
      </c>
      <c r="H6" s="32">
        <f t="shared" ref="H6:H16" si="3">+G6*$D$22</f>
        <v>18.335057340838826</v>
      </c>
    </row>
    <row r="7" spans="1:8" ht="12" x14ac:dyDescent="0.25">
      <c r="A7" s="28">
        <v>44621</v>
      </c>
      <c r="B7" s="29">
        <v>324466</v>
      </c>
      <c r="C7" s="30">
        <v>1.1004645161290325</v>
      </c>
      <c r="D7" s="31">
        <f t="shared" si="0"/>
        <v>357063.31969032268</v>
      </c>
      <c r="E7" s="61">
        <v>3867.33</v>
      </c>
      <c r="F7" s="62">
        <f t="shared" si="1"/>
        <v>386733</v>
      </c>
      <c r="G7" s="32">
        <f t="shared" si="2"/>
        <v>0.92328122940199742</v>
      </c>
      <c r="H7" s="32">
        <f t="shared" si="3"/>
        <v>18.008134220085953</v>
      </c>
    </row>
    <row r="8" spans="1:8" ht="12" x14ac:dyDescent="0.25">
      <c r="A8" s="28">
        <v>44652</v>
      </c>
      <c r="B8" s="29">
        <v>339970</v>
      </c>
      <c r="C8" s="30">
        <v>1.0816299999999999</v>
      </c>
      <c r="D8" s="31">
        <f t="shared" si="0"/>
        <v>367721.75109999994</v>
      </c>
      <c r="E8" s="61">
        <v>4276.22</v>
      </c>
      <c r="F8" s="62">
        <f t="shared" si="1"/>
        <v>427622</v>
      </c>
      <c r="G8" s="32">
        <f t="shared" si="2"/>
        <v>0.85992243406559987</v>
      </c>
      <c r="H8" s="32">
        <f t="shared" si="3"/>
        <v>16.772352906542078</v>
      </c>
    </row>
    <row r="9" spans="1:8" ht="12" x14ac:dyDescent="0.25">
      <c r="A9" s="28">
        <v>44682</v>
      </c>
      <c r="B9" s="29">
        <v>435153</v>
      </c>
      <c r="C9" s="30">
        <v>1.0574758064516128</v>
      </c>
      <c r="D9" s="31">
        <f t="shared" si="0"/>
        <v>460163.76960483863</v>
      </c>
      <c r="E9" s="61">
        <v>5694.61</v>
      </c>
      <c r="F9" s="62">
        <f t="shared" si="1"/>
        <v>569461</v>
      </c>
      <c r="G9" s="32">
        <f t="shared" si="2"/>
        <v>0.80806898032497154</v>
      </c>
      <c r="H9" s="32">
        <f t="shared" si="3"/>
        <v>15.760977471842667</v>
      </c>
    </row>
    <row r="10" spans="1:8" ht="12" x14ac:dyDescent="0.25">
      <c r="A10" s="28">
        <v>44713</v>
      </c>
      <c r="B10" s="29">
        <v>354502</v>
      </c>
      <c r="C10" s="30">
        <v>1.0565550000000001</v>
      </c>
      <c r="D10" s="31">
        <f t="shared" si="0"/>
        <v>374550.86061000003</v>
      </c>
      <c r="E10" s="61">
        <v>4521.99</v>
      </c>
      <c r="F10" s="62">
        <f t="shared" si="1"/>
        <v>452199</v>
      </c>
      <c r="G10" s="32">
        <f t="shared" si="2"/>
        <v>0.82828768000371522</v>
      </c>
      <c r="H10" s="32">
        <f t="shared" si="3"/>
        <v>16.155333000770998</v>
      </c>
    </row>
    <row r="11" spans="1:8" ht="12" x14ac:dyDescent="0.25">
      <c r="A11" s="28">
        <v>44743</v>
      </c>
      <c r="B11" s="29">
        <v>316394</v>
      </c>
      <c r="C11" s="30">
        <v>1.0192290322580646</v>
      </c>
      <c r="D11" s="31">
        <f>+B11*C11</f>
        <v>322477.95043225808</v>
      </c>
      <c r="E11" s="61">
        <v>4141.04</v>
      </c>
      <c r="F11" s="62">
        <f>+E11*100</f>
        <v>414104</v>
      </c>
      <c r="G11" s="32">
        <f>+D11/F11</f>
        <v>0.77873662276205513</v>
      </c>
      <c r="H11" s="32">
        <f>+G11*$D$22</f>
        <v>15.188864647317168</v>
      </c>
    </row>
    <row r="12" spans="1:8" ht="12" x14ac:dyDescent="0.25">
      <c r="A12" s="28">
        <v>44774</v>
      </c>
      <c r="B12" s="29">
        <v>350118</v>
      </c>
      <c r="C12" s="30">
        <v>1.0125580645161292</v>
      </c>
      <c r="D12" s="31">
        <f t="shared" si="0"/>
        <v>354514.80443225813</v>
      </c>
      <c r="E12" s="61">
        <v>4492.91</v>
      </c>
      <c r="F12" s="62">
        <f t="shared" si="1"/>
        <v>449291</v>
      </c>
      <c r="G12" s="32">
        <f t="shared" si="2"/>
        <v>0.78905387473209598</v>
      </c>
      <c r="H12" s="32">
        <f t="shared" si="3"/>
        <v>15.390097437871439</v>
      </c>
    </row>
    <row r="13" spans="1:8" ht="12" x14ac:dyDescent="0.25">
      <c r="A13" s="28">
        <v>44805</v>
      </c>
      <c r="B13" s="29">
        <v>350404</v>
      </c>
      <c r="C13" s="30">
        <v>0.99042666666666646</v>
      </c>
      <c r="D13" s="31">
        <f t="shared" si="0"/>
        <v>347049.46570666658</v>
      </c>
      <c r="E13" s="61">
        <v>4370.84</v>
      </c>
      <c r="F13" s="62">
        <f t="shared" si="1"/>
        <v>437084</v>
      </c>
      <c r="G13" s="32">
        <f t="shared" si="2"/>
        <v>0.79401091256295486</v>
      </c>
      <c r="H13" s="32">
        <f t="shared" si="3"/>
        <v>15.486781957982357</v>
      </c>
    </row>
    <row r="14" spans="1:8" ht="12" x14ac:dyDescent="0.25">
      <c r="A14" s="28">
        <v>44835</v>
      </c>
      <c r="B14" s="29">
        <v>573079</v>
      </c>
      <c r="C14" s="30">
        <v>0.98348387096774181</v>
      </c>
      <c r="D14" s="31">
        <f t="shared" si="0"/>
        <v>563613.95329032256</v>
      </c>
      <c r="E14" s="61">
        <v>6936.25</v>
      </c>
      <c r="F14" s="62">
        <f t="shared" si="1"/>
        <v>693625</v>
      </c>
      <c r="G14" s="32">
        <f t="shared" si="2"/>
        <v>0.81256291698010097</v>
      </c>
      <c r="H14" s="32">
        <f t="shared" si="3"/>
        <v>15.848629437338111</v>
      </c>
    </row>
    <row r="15" spans="1:8" ht="12" x14ac:dyDescent="0.25">
      <c r="A15" s="28">
        <v>44866</v>
      </c>
      <c r="B15" s="29">
        <v>599048</v>
      </c>
      <c r="C15" s="30">
        <v>1.022605</v>
      </c>
      <c r="D15" s="31">
        <f t="shared" si="0"/>
        <v>612589.48003999994</v>
      </c>
      <c r="E15" s="61">
        <v>7404.16</v>
      </c>
      <c r="F15" s="62">
        <f t="shared" si="1"/>
        <v>740416</v>
      </c>
      <c r="G15" s="32">
        <f t="shared" si="2"/>
        <v>0.82735851202567201</v>
      </c>
      <c r="H15" s="32">
        <f t="shared" si="3"/>
        <v>16.13721004849085</v>
      </c>
    </row>
    <row r="16" spans="1:8" ht="12" x14ac:dyDescent="0.25">
      <c r="A16" s="28">
        <v>44896</v>
      </c>
      <c r="B16" s="29">
        <v>419003</v>
      </c>
      <c r="C16" s="30">
        <v>1.0591322580645164</v>
      </c>
      <c r="D16" s="31">
        <f t="shared" si="0"/>
        <v>443779.59352580656</v>
      </c>
      <c r="E16" s="61">
        <v>5102.32</v>
      </c>
      <c r="F16" s="62">
        <f t="shared" si="1"/>
        <v>510232</v>
      </c>
      <c r="G16" s="32">
        <f t="shared" si="2"/>
        <v>0.86976041002094451</v>
      </c>
      <c r="H16" s="32">
        <f t="shared" si="3"/>
        <v>16.964237660413414</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150</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18101495</v>
      </c>
      <c r="C5" s="30">
        <v>1.1324870967741936</v>
      </c>
      <c r="D5" s="31">
        <f>+B5*C5</f>
        <v>20499709.519822583</v>
      </c>
      <c r="E5" s="61">
        <v>296409.58</v>
      </c>
      <c r="F5" s="62">
        <f>+E5*100</f>
        <v>29640958</v>
      </c>
      <c r="G5" s="32">
        <f>+D5/F5</f>
        <v>0.69160077484076532</v>
      </c>
      <c r="H5" s="32">
        <f>+G5*$D$22</f>
        <v>13.489323928002518</v>
      </c>
    </row>
    <row r="6" spans="1:8" ht="12" x14ac:dyDescent="0.25">
      <c r="A6" s="28">
        <v>44593</v>
      </c>
      <c r="B6" s="29">
        <v>20178743</v>
      </c>
      <c r="C6" s="30">
        <v>1.1346446428571428</v>
      </c>
      <c r="D6" s="31">
        <f t="shared" ref="D6:D16" si="0">+B6*C6</f>
        <v>22895702.64454107</v>
      </c>
      <c r="E6" s="61">
        <v>303130.09999999998</v>
      </c>
      <c r="F6" s="62">
        <f t="shared" ref="F6:F16" si="1">+E6*100</f>
        <v>30313009.999999996</v>
      </c>
      <c r="G6" s="32">
        <f t="shared" ref="G6:G16" si="2">+D6/F6</f>
        <v>0.75530944121158117</v>
      </c>
      <c r="H6" s="32">
        <f t="shared" ref="H6:H16" si="3">+G6*$D$22</f>
        <v>14.731929299424841</v>
      </c>
    </row>
    <row r="7" spans="1:8" ht="12" x14ac:dyDescent="0.25">
      <c r="A7" s="28">
        <v>44621</v>
      </c>
      <c r="B7" s="29">
        <v>24333302</v>
      </c>
      <c r="C7" s="30">
        <v>1.1004645161290325</v>
      </c>
      <c r="D7" s="31">
        <f t="shared" si="0"/>
        <v>26777935.411251619</v>
      </c>
      <c r="E7" s="61">
        <v>355907.92</v>
      </c>
      <c r="F7" s="62">
        <f t="shared" si="1"/>
        <v>35590792</v>
      </c>
      <c r="G7" s="32">
        <f t="shared" si="2"/>
        <v>0.75238380228379353</v>
      </c>
      <c r="H7" s="32">
        <f t="shared" si="3"/>
        <v>14.674866189276667</v>
      </c>
    </row>
    <row r="8" spans="1:8" ht="12" x14ac:dyDescent="0.25">
      <c r="A8" s="28">
        <v>44652</v>
      </c>
      <c r="B8" s="29">
        <v>20838994</v>
      </c>
      <c r="C8" s="30">
        <v>1.0816299999999999</v>
      </c>
      <c r="D8" s="31">
        <f t="shared" si="0"/>
        <v>22540081.080219999</v>
      </c>
      <c r="E8" s="61">
        <v>301457.28000000003</v>
      </c>
      <c r="F8" s="62">
        <f t="shared" si="1"/>
        <v>30145728.000000004</v>
      </c>
      <c r="G8" s="32">
        <f t="shared" si="2"/>
        <v>0.74770398910983327</v>
      </c>
      <c r="H8" s="32">
        <f t="shared" si="3"/>
        <v>14.583588796129417</v>
      </c>
    </row>
    <row r="9" spans="1:8" ht="12" x14ac:dyDescent="0.25">
      <c r="A9" s="28">
        <v>44682</v>
      </c>
      <c r="B9" s="29">
        <v>29641495</v>
      </c>
      <c r="C9" s="30">
        <v>1.0574758064516128</v>
      </c>
      <c r="D9" s="31">
        <f t="shared" si="0"/>
        <v>31345163.829556447</v>
      </c>
      <c r="E9" s="61">
        <v>432680.18</v>
      </c>
      <c r="F9" s="62">
        <f t="shared" si="1"/>
        <v>43268018</v>
      </c>
      <c r="G9" s="32">
        <f t="shared" si="2"/>
        <v>0.72444186903953967</v>
      </c>
      <c r="H9" s="32">
        <f t="shared" si="3"/>
        <v>14.129872889069413</v>
      </c>
    </row>
    <row r="10" spans="1:8" ht="12" x14ac:dyDescent="0.25">
      <c r="A10" s="28">
        <v>44713</v>
      </c>
      <c r="B10" s="29">
        <v>22726550</v>
      </c>
      <c r="C10" s="30">
        <v>1.0565550000000001</v>
      </c>
      <c r="D10" s="31">
        <f t="shared" si="0"/>
        <v>24011850.035250004</v>
      </c>
      <c r="E10" s="61">
        <v>320439.02</v>
      </c>
      <c r="F10" s="62">
        <f t="shared" si="1"/>
        <v>32043902</v>
      </c>
      <c r="G10" s="32">
        <f t="shared" si="2"/>
        <v>0.74934226285082273</v>
      </c>
      <c r="H10" s="32">
        <f t="shared" si="3"/>
        <v>14.615542498292395</v>
      </c>
    </row>
    <row r="11" spans="1:8" ht="12" x14ac:dyDescent="0.25">
      <c r="A11" s="28">
        <v>44743</v>
      </c>
      <c r="B11" s="29">
        <v>17541381</v>
      </c>
      <c r="C11" s="30">
        <v>1.0192290322580646</v>
      </c>
      <c r="D11" s="31">
        <f>+B11*C11</f>
        <v>17878684.781100001</v>
      </c>
      <c r="E11" s="61">
        <v>251835.21</v>
      </c>
      <c r="F11" s="62">
        <f>+E11*100</f>
        <v>25183521</v>
      </c>
      <c r="G11" s="32">
        <f>+D11/F11</f>
        <v>0.70993586564404565</v>
      </c>
      <c r="H11" s="32">
        <f>+G11*$D$22</f>
        <v>13.84694061683826</v>
      </c>
    </row>
    <row r="12" spans="1:8" ht="12" x14ac:dyDescent="0.25">
      <c r="A12" s="28">
        <v>44774</v>
      </c>
      <c r="B12" s="29">
        <v>21509977</v>
      </c>
      <c r="C12" s="30">
        <v>1.0125580645161292</v>
      </c>
      <c r="D12" s="31">
        <f t="shared" si="0"/>
        <v>21780100.678906456</v>
      </c>
      <c r="E12" s="61">
        <v>287667.84000000003</v>
      </c>
      <c r="F12" s="62">
        <f t="shared" si="1"/>
        <v>28766784.000000004</v>
      </c>
      <c r="G12" s="32">
        <f t="shared" si="2"/>
        <v>0.75712671527364517</v>
      </c>
      <c r="H12" s="32">
        <f t="shared" si="3"/>
        <v>14.767374312474143</v>
      </c>
    </row>
    <row r="13" spans="1:8" ht="12" x14ac:dyDescent="0.25">
      <c r="A13" s="28">
        <v>44805</v>
      </c>
      <c r="B13" s="29">
        <v>22850541</v>
      </c>
      <c r="C13" s="30">
        <v>0.99042666666666646</v>
      </c>
      <c r="D13" s="31">
        <f t="shared" si="0"/>
        <v>22631785.154159997</v>
      </c>
      <c r="E13" s="61">
        <v>300380.86</v>
      </c>
      <c r="F13" s="62">
        <f t="shared" si="1"/>
        <v>30038086</v>
      </c>
      <c r="G13" s="32">
        <f t="shared" si="2"/>
        <v>0.75343632594167276</v>
      </c>
      <c r="H13" s="32">
        <f t="shared" si="3"/>
        <v>14.695395131810439</v>
      </c>
    </row>
    <row r="14" spans="1:8" ht="12" x14ac:dyDescent="0.25">
      <c r="A14" s="28">
        <v>44835</v>
      </c>
      <c r="B14" s="29">
        <v>21950223</v>
      </c>
      <c r="C14" s="30">
        <v>0.98348387096774181</v>
      </c>
      <c r="D14" s="31">
        <f t="shared" si="0"/>
        <v>21587690.284645159</v>
      </c>
      <c r="E14" s="61">
        <v>268498.98</v>
      </c>
      <c r="F14" s="62">
        <f t="shared" si="1"/>
        <v>26849898</v>
      </c>
      <c r="G14" s="32">
        <f t="shared" si="2"/>
        <v>0.80401386570053857</v>
      </c>
      <c r="H14" s="32">
        <f t="shared" si="3"/>
        <v>15.68188450849723</v>
      </c>
    </row>
    <row r="15" spans="1:8" ht="12" x14ac:dyDescent="0.25">
      <c r="A15" s="28">
        <v>44866</v>
      </c>
      <c r="B15" s="29">
        <v>24608445</v>
      </c>
      <c r="C15" s="30">
        <v>1.022605</v>
      </c>
      <c r="D15" s="31">
        <f t="shared" si="0"/>
        <v>25164718.899225</v>
      </c>
      <c r="E15" s="61">
        <v>282670.59999999998</v>
      </c>
      <c r="F15" s="62">
        <f t="shared" si="1"/>
        <v>28267059.999999996</v>
      </c>
      <c r="G15" s="32">
        <f t="shared" si="2"/>
        <v>0.89024889391486073</v>
      </c>
      <c r="H15" s="32">
        <f t="shared" si="3"/>
        <v>17.363855194246181</v>
      </c>
    </row>
    <row r="16" spans="1:8" ht="12" x14ac:dyDescent="0.25">
      <c r="A16" s="28">
        <v>44896</v>
      </c>
      <c r="B16" s="29">
        <v>26164894</v>
      </c>
      <c r="C16" s="30">
        <v>1.0591322580645164</v>
      </c>
      <c r="D16" s="31">
        <f t="shared" si="0"/>
        <v>27712083.264238715</v>
      </c>
      <c r="E16" s="61">
        <v>320397.09000000003</v>
      </c>
      <c r="F16" s="62">
        <f t="shared" si="1"/>
        <v>32039709.000000004</v>
      </c>
      <c r="G16" s="32">
        <f t="shared" si="2"/>
        <v>0.86492930582605199</v>
      </c>
      <c r="H16" s="32">
        <f t="shared" si="3"/>
        <v>16.870009412288848</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151</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5665975</v>
      </c>
      <c r="C5" s="30">
        <v>1.1324870967741936</v>
      </c>
      <c r="D5" s="31">
        <f>+B5*C5</f>
        <v>6416643.5781451613</v>
      </c>
      <c r="E5" s="61">
        <v>86537.66</v>
      </c>
      <c r="F5" s="62">
        <f>+E5*100</f>
        <v>8653766</v>
      </c>
      <c r="G5" s="32">
        <f>+D5/F5</f>
        <v>0.7414856812797066</v>
      </c>
      <c r="H5" s="32">
        <f>+G5*$D$22</f>
        <v>14.462303841490773</v>
      </c>
    </row>
    <row r="6" spans="1:8" ht="12" x14ac:dyDescent="0.25">
      <c r="A6" s="28">
        <v>44593</v>
      </c>
      <c r="B6" s="29">
        <v>6504899</v>
      </c>
      <c r="C6" s="30">
        <v>1.1346446428571428</v>
      </c>
      <c r="D6" s="31">
        <f t="shared" ref="D6:D16" si="0">+B6*C6</f>
        <v>7380748.8026767857</v>
      </c>
      <c r="E6" s="61">
        <v>99698.77</v>
      </c>
      <c r="F6" s="62">
        <f t="shared" ref="F6:F16" si="1">+E6*100</f>
        <v>9969877</v>
      </c>
      <c r="G6" s="32">
        <f t="shared" ref="G6:G16" si="2">+D6/F6</f>
        <v>0.74030490072011779</v>
      </c>
      <c r="H6" s="32">
        <f t="shared" ref="H6:H16" si="3">+G6*$D$22</f>
        <v>14.439273312845328</v>
      </c>
    </row>
    <row r="7" spans="1:8" ht="12" x14ac:dyDescent="0.25">
      <c r="A7" s="28">
        <v>44621</v>
      </c>
      <c r="B7" s="29">
        <v>5663173</v>
      </c>
      <c r="C7" s="30">
        <v>1.1004645161290325</v>
      </c>
      <c r="D7" s="31">
        <f t="shared" si="0"/>
        <v>6232120.9352000011</v>
      </c>
      <c r="E7" s="61">
        <v>77051.350000000006</v>
      </c>
      <c r="F7" s="62">
        <f t="shared" si="1"/>
        <v>7705135.0000000009</v>
      </c>
      <c r="G7" s="32">
        <f t="shared" si="2"/>
        <v>0.80882696217522476</v>
      </c>
      <c r="H7" s="32">
        <f t="shared" si="3"/>
        <v>15.775761525131164</v>
      </c>
    </row>
    <row r="8" spans="1:8" ht="12" x14ac:dyDescent="0.25">
      <c r="A8" s="28">
        <v>44652</v>
      </c>
      <c r="B8" s="29">
        <v>1192077</v>
      </c>
      <c r="C8" s="30">
        <v>1.0816299999999999</v>
      </c>
      <c r="D8" s="31">
        <f t="shared" si="0"/>
        <v>1289386.2455099998</v>
      </c>
      <c r="E8" s="61">
        <v>17856.96</v>
      </c>
      <c r="F8" s="62">
        <f t="shared" si="1"/>
        <v>1785696</v>
      </c>
      <c r="G8" s="32">
        <f t="shared" si="2"/>
        <v>0.72206369141780002</v>
      </c>
      <c r="H8" s="32">
        <f t="shared" si="3"/>
        <v>14.08348773528563</v>
      </c>
    </row>
    <row r="9" spans="1:8" ht="12" x14ac:dyDescent="0.25">
      <c r="A9" s="28">
        <v>44682</v>
      </c>
      <c r="B9" s="29">
        <v>1865312</v>
      </c>
      <c r="C9" s="30">
        <v>1.0574758064516128</v>
      </c>
      <c r="D9" s="31">
        <f t="shared" si="0"/>
        <v>1972522.3114838707</v>
      </c>
      <c r="E9" s="61">
        <v>32814.68</v>
      </c>
      <c r="F9" s="62">
        <f t="shared" si="1"/>
        <v>3281468</v>
      </c>
      <c r="G9" s="32">
        <f t="shared" si="2"/>
        <v>0.6011097202483372</v>
      </c>
      <c r="H9" s="32">
        <f t="shared" si="3"/>
        <v>11.72434159659193</v>
      </c>
    </row>
    <row r="10" spans="1:8" ht="12" x14ac:dyDescent="0.25">
      <c r="A10" s="28">
        <v>44713</v>
      </c>
      <c r="B10" s="29">
        <v>3389715</v>
      </c>
      <c r="C10" s="30">
        <v>1.0565550000000001</v>
      </c>
      <c r="D10" s="31">
        <f t="shared" si="0"/>
        <v>3581420.3318250002</v>
      </c>
      <c r="E10" s="61">
        <v>49838.16</v>
      </c>
      <c r="F10" s="62">
        <f t="shared" si="1"/>
        <v>4983816</v>
      </c>
      <c r="G10" s="32">
        <f t="shared" si="2"/>
        <v>0.71861006341827227</v>
      </c>
      <c r="H10" s="32">
        <f t="shared" si="3"/>
        <v>14.016126464871819</v>
      </c>
    </row>
    <row r="11" spans="1:8" ht="12" x14ac:dyDescent="0.25">
      <c r="A11" s="28">
        <v>44743</v>
      </c>
      <c r="B11" s="29">
        <v>2862058</v>
      </c>
      <c r="C11" s="30">
        <v>1.0192290322580646</v>
      </c>
      <c r="D11" s="31">
        <f>+B11*C11</f>
        <v>2917092.6056064521</v>
      </c>
      <c r="E11" s="61">
        <v>47608.76</v>
      </c>
      <c r="F11" s="62">
        <f>+E11*100</f>
        <v>4760876</v>
      </c>
      <c r="G11" s="32">
        <f>+D11/F11</f>
        <v>0.6127218195992612</v>
      </c>
      <c r="H11" s="32">
        <f>+G11*$D$22</f>
        <v>11.950829731549307</v>
      </c>
    </row>
    <row r="12" spans="1:8" ht="12" x14ac:dyDescent="0.25">
      <c r="A12" s="28">
        <v>44774</v>
      </c>
      <c r="B12" s="29">
        <v>3181261</v>
      </c>
      <c r="C12" s="30">
        <v>1.0125580645161292</v>
      </c>
      <c r="D12" s="31">
        <f t="shared" si="0"/>
        <v>3221211.4808806456</v>
      </c>
      <c r="E12" s="61">
        <v>46490.96</v>
      </c>
      <c r="F12" s="62">
        <f t="shared" si="1"/>
        <v>4649096</v>
      </c>
      <c r="G12" s="32">
        <f t="shared" si="2"/>
        <v>0.69286835136995351</v>
      </c>
      <c r="H12" s="32">
        <f t="shared" si="3"/>
        <v>13.514047368212211</v>
      </c>
    </row>
    <row r="13" spans="1:8" ht="12" x14ac:dyDescent="0.25">
      <c r="A13" s="28">
        <v>44805</v>
      </c>
      <c r="B13" s="29">
        <v>3225098</v>
      </c>
      <c r="C13" s="30">
        <v>0.99042666666666646</v>
      </c>
      <c r="D13" s="31">
        <f t="shared" si="0"/>
        <v>3194223.0618133326</v>
      </c>
      <c r="E13" s="61">
        <v>44052.63</v>
      </c>
      <c r="F13" s="62">
        <f t="shared" si="1"/>
        <v>4405263</v>
      </c>
      <c r="G13" s="32">
        <f t="shared" si="2"/>
        <v>0.72509247729666371</v>
      </c>
      <c r="H13" s="32">
        <f t="shared" si="3"/>
        <v>14.142562674636238</v>
      </c>
    </row>
    <row r="14" spans="1:8" ht="12" x14ac:dyDescent="0.25">
      <c r="A14" s="28">
        <v>44835</v>
      </c>
      <c r="B14" s="29">
        <v>2236565</v>
      </c>
      <c r="C14" s="30">
        <v>0.98348387096774181</v>
      </c>
      <c r="D14" s="31">
        <f t="shared" si="0"/>
        <v>2199625.6038709674</v>
      </c>
      <c r="E14" s="61">
        <v>30725.35</v>
      </c>
      <c r="F14" s="62">
        <f t="shared" si="1"/>
        <v>3072535</v>
      </c>
      <c r="G14" s="32">
        <f t="shared" si="2"/>
        <v>0.7158992831232085</v>
      </c>
      <c r="H14" s="32">
        <f t="shared" si="3"/>
        <v>13.963254063874032</v>
      </c>
    </row>
    <row r="15" spans="1:8" ht="12" x14ac:dyDescent="0.25">
      <c r="A15" s="28">
        <v>44866</v>
      </c>
      <c r="B15" s="29">
        <v>824826</v>
      </c>
      <c r="C15" s="30">
        <v>1.022605</v>
      </c>
      <c r="D15" s="31">
        <f t="shared" si="0"/>
        <v>843471.19172999996</v>
      </c>
      <c r="E15" s="61">
        <v>11576.88</v>
      </c>
      <c r="F15" s="62">
        <f t="shared" si="1"/>
        <v>1157688</v>
      </c>
      <c r="G15" s="32">
        <f t="shared" si="2"/>
        <v>0.72858247794742625</v>
      </c>
      <c r="H15" s="32">
        <f t="shared" si="3"/>
        <v>14.210633375248038</v>
      </c>
    </row>
    <row r="16" spans="1:8" ht="12" x14ac:dyDescent="0.25">
      <c r="A16" s="28">
        <v>44896</v>
      </c>
      <c r="B16" s="29">
        <v>852267</v>
      </c>
      <c r="C16" s="30">
        <v>1.0591322580645164</v>
      </c>
      <c r="D16" s="31">
        <f t="shared" si="0"/>
        <v>902663.4721838712</v>
      </c>
      <c r="E16" s="61">
        <v>11699.31</v>
      </c>
      <c r="F16" s="62">
        <f t="shared" si="1"/>
        <v>1169931</v>
      </c>
      <c r="G16" s="32">
        <f t="shared" si="2"/>
        <v>0.77155274301122989</v>
      </c>
      <c r="H16" s="32">
        <f t="shared" si="3"/>
        <v>15.048746699877025</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152</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587252</v>
      </c>
      <c r="C5" s="30">
        <v>1.1324870967741936</v>
      </c>
      <c r="D5" s="31">
        <f>+B5*C5</f>
        <v>665055.31255483872</v>
      </c>
      <c r="E5" s="61">
        <v>9827.9500000000007</v>
      </c>
      <c r="F5" s="62">
        <f>+E5*100</f>
        <v>982795.00000000012</v>
      </c>
      <c r="G5" s="32">
        <f>+D5/F5</f>
        <v>0.6766978999230141</v>
      </c>
      <c r="H5" s="32">
        <f>+G5*$D$22</f>
        <v>13.198650877107896</v>
      </c>
    </row>
    <row r="6" spans="1:8" ht="12" x14ac:dyDescent="0.25">
      <c r="A6" s="28">
        <v>44593</v>
      </c>
      <c r="B6" s="29">
        <v>319280</v>
      </c>
      <c r="C6" s="30">
        <v>1.1346446428571428</v>
      </c>
      <c r="D6" s="31">
        <f t="shared" ref="D6:D16" si="0">+B6*C6</f>
        <v>362269.34157142858</v>
      </c>
      <c r="E6" s="61">
        <v>4136.9799999999996</v>
      </c>
      <c r="F6" s="62">
        <f t="shared" ref="F6:F16" si="1">+E6*100</f>
        <v>413697.99999999994</v>
      </c>
      <c r="G6" s="32">
        <f t="shared" ref="G6:G16" si="2">+D6/F6</f>
        <v>0.87568550384925392</v>
      </c>
      <c r="H6" s="32">
        <f t="shared" ref="H6:H16" si="3">+G6*$D$22</f>
        <v>17.079803623988681</v>
      </c>
    </row>
    <row r="7" spans="1:8" ht="12" x14ac:dyDescent="0.25">
      <c r="A7" s="28">
        <v>44621</v>
      </c>
      <c r="B7" s="29">
        <v>550010</v>
      </c>
      <c r="C7" s="30">
        <v>1.1004645161290325</v>
      </c>
      <c r="D7" s="31">
        <f t="shared" si="0"/>
        <v>605266.4885161292</v>
      </c>
      <c r="E7" s="61">
        <v>7457.92</v>
      </c>
      <c r="F7" s="62">
        <f t="shared" si="1"/>
        <v>745792</v>
      </c>
      <c r="G7" s="32">
        <f t="shared" si="2"/>
        <v>0.81157546409203796</v>
      </c>
      <c r="H7" s="32">
        <f t="shared" si="3"/>
        <v>15.829369667315744</v>
      </c>
    </row>
    <row r="8" spans="1:8" ht="12" x14ac:dyDescent="0.25">
      <c r="A8" s="28">
        <v>44652</v>
      </c>
      <c r="B8" s="29">
        <v>762942</v>
      </c>
      <c r="C8" s="30">
        <v>1.0816299999999999</v>
      </c>
      <c r="D8" s="31">
        <f t="shared" si="0"/>
        <v>825220.95545999985</v>
      </c>
      <c r="E8" s="61">
        <v>11402.42</v>
      </c>
      <c r="F8" s="62">
        <f t="shared" si="1"/>
        <v>1140242</v>
      </c>
      <c r="G8" s="32">
        <f t="shared" si="2"/>
        <v>0.72372439838209768</v>
      </c>
      <c r="H8" s="32">
        <f t="shared" si="3"/>
        <v>14.115878986142828</v>
      </c>
    </row>
    <row r="9" spans="1:8" ht="12" x14ac:dyDescent="0.25">
      <c r="A9" s="28">
        <v>44682</v>
      </c>
      <c r="B9" s="29">
        <v>1027155</v>
      </c>
      <c r="C9" s="30">
        <v>1.0574758064516128</v>
      </c>
      <c r="D9" s="31">
        <f t="shared" si="0"/>
        <v>1086191.5619758063</v>
      </c>
      <c r="E9" s="61">
        <v>16502.259999999998</v>
      </c>
      <c r="F9" s="62">
        <f t="shared" si="1"/>
        <v>1650225.9999999998</v>
      </c>
      <c r="G9" s="32">
        <f t="shared" si="2"/>
        <v>0.65820776183129248</v>
      </c>
      <c r="H9" s="32">
        <f t="shared" si="3"/>
        <v>12.838010069193594</v>
      </c>
    </row>
    <row r="10" spans="1:8" ht="12" x14ac:dyDescent="0.25">
      <c r="A10" s="28">
        <v>44713</v>
      </c>
      <c r="B10" s="29">
        <v>594133</v>
      </c>
      <c r="C10" s="30">
        <v>1.0565550000000001</v>
      </c>
      <c r="D10" s="31">
        <f t="shared" si="0"/>
        <v>627734.19181500003</v>
      </c>
      <c r="E10" s="61">
        <v>8574.42</v>
      </c>
      <c r="F10" s="62">
        <f t="shared" si="1"/>
        <v>857442</v>
      </c>
      <c r="G10" s="32">
        <f t="shared" si="2"/>
        <v>0.73210105384970647</v>
      </c>
      <c r="H10" s="32">
        <f t="shared" si="3"/>
        <v>14.279261421713212</v>
      </c>
    </row>
    <row r="11" spans="1:8" ht="12" x14ac:dyDescent="0.25">
      <c r="A11" s="28">
        <v>44743</v>
      </c>
      <c r="B11" s="29">
        <v>304236</v>
      </c>
      <c r="C11" s="30">
        <v>1.0192290322580646</v>
      </c>
      <c r="D11" s="31">
        <f>+B11*C11</f>
        <v>310086.16385806457</v>
      </c>
      <c r="E11" s="61">
        <v>3681.05</v>
      </c>
      <c r="F11" s="62">
        <f>+E11*100</f>
        <v>368105</v>
      </c>
      <c r="G11" s="32">
        <f>+D11/F11</f>
        <v>0.84238509082480428</v>
      </c>
      <c r="H11" s="32">
        <f>+G11*$D$22</f>
        <v>16.43029588113443</v>
      </c>
    </row>
    <row r="12" spans="1:8" ht="12" x14ac:dyDescent="0.25">
      <c r="A12" s="28">
        <v>44774</v>
      </c>
      <c r="B12" s="29">
        <v>431822</v>
      </c>
      <c r="C12" s="30">
        <v>1.0125580645161292</v>
      </c>
      <c r="D12" s="31">
        <f t="shared" si="0"/>
        <v>437244.84853548394</v>
      </c>
      <c r="E12" s="61">
        <v>5388.45</v>
      </c>
      <c r="F12" s="62">
        <f t="shared" si="1"/>
        <v>538845</v>
      </c>
      <c r="G12" s="32">
        <f t="shared" si="2"/>
        <v>0.81144828018351089</v>
      </c>
      <c r="H12" s="32">
        <f t="shared" si="3"/>
        <v>15.82688900939435</v>
      </c>
    </row>
    <row r="13" spans="1:8" ht="12" x14ac:dyDescent="0.25">
      <c r="A13" s="28">
        <v>44805</v>
      </c>
      <c r="B13" s="29">
        <v>172949</v>
      </c>
      <c r="C13" s="30">
        <v>0.99042666666666646</v>
      </c>
      <c r="D13" s="31">
        <f t="shared" si="0"/>
        <v>171293.3015733333</v>
      </c>
      <c r="E13" s="61">
        <v>1652.03</v>
      </c>
      <c r="F13" s="62">
        <f t="shared" si="1"/>
        <v>165203</v>
      </c>
      <c r="G13" s="32">
        <f t="shared" si="2"/>
        <v>1.0368655628126202</v>
      </c>
      <c r="H13" s="32">
        <f t="shared" si="3"/>
        <v>20.223539295181336</v>
      </c>
    </row>
    <row r="14" spans="1:8" ht="12" x14ac:dyDescent="0.25">
      <c r="A14" s="28">
        <v>44835</v>
      </c>
      <c r="B14" s="29">
        <v>164979</v>
      </c>
      <c r="C14" s="30">
        <v>0.98348387096774181</v>
      </c>
      <c r="D14" s="31">
        <f t="shared" si="0"/>
        <v>162254.18554838709</v>
      </c>
      <c r="E14" s="61">
        <v>1661.82</v>
      </c>
      <c r="F14" s="62">
        <f t="shared" si="1"/>
        <v>166182</v>
      </c>
      <c r="G14" s="32">
        <f t="shared" si="2"/>
        <v>0.97636438091000888</v>
      </c>
      <c r="H14" s="32">
        <f t="shared" si="3"/>
        <v>19.043494288870818</v>
      </c>
    </row>
    <row r="15" spans="1:8" ht="12" x14ac:dyDescent="0.25">
      <c r="A15" s="28">
        <v>44866</v>
      </c>
      <c r="B15" s="29">
        <v>126916</v>
      </c>
      <c r="C15" s="30">
        <v>1.022605</v>
      </c>
      <c r="D15" s="31">
        <f t="shared" si="0"/>
        <v>129784.93618</v>
      </c>
      <c r="E15" s="61">
        <v>1221.71</v>
      </c>
      <c r="F15" s="62">
        <f t="shared" si="1"/>
        <v>122171</v>
      </c>
      <c r="G15" s="32">
        <f t="shared" si="2"/>
        <v>1.0623219600396165</v>
      </c>
      <c r="H15" s="32">
        <f t="shared" si="3"/>
        <v>20.720053470304869</v>
      </c>
    </row>
    <row r="16" spans="1:8" ht="12" x14ac:dyDescent="0.25">
      <c r="A16" s="28">
        <v>44896</v>
      </c>
      <c r="B16" s="29">
        <v>96617</v>
      </c>
      <c r="C16" s="30">
        <v>1.0591322580645164</v>
      </c>
      <c r="D16" s="31">
        <f t="shared" si="0"/>
        <v>102330.18137741937</v>
      </c>
      <c r="E16" s="61">
        <v>1229.2</v>
      </c>
      <c r="F16" s="62">
        <f t="shared" si="1"/>
        <v>122920</v>
      </c>
      <c r="G16" s="32">
        <f t="shared" si="2"/>
        <v>0.83249415373754776</v>
      </c>
      <c r="H16" s="32">
        <f t="shared" si="3"/>
        <v>16.237378147124929</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153</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c r="C5" s="30">
        <v>1.1324870967741936</v>
      </c>
      <c r="D5" s="31">
        <v>0</v>
      </c>
      <c r="E5" s="63">
        <v>0</v>
      </c>
      <c r="F5" s="63">
        <f>+E5*100</f>
        <v>0</v>
      </c>
      <c r="G5" s="32">
        <v>0</v>
      </c>
      <c r="H5" s="32">
        <f>+G5*$D$22</f>
        <v>0</v>
      </c>
    </row>
    <row r="6" spans="1:8" ht="12" x14ac:dyDescent="0.25">
      <c r="A6" s="28">
        <v>44593</v>
      </c>
      <c r="B6" s="29"/>
      <c r="C6" s="30">
        <v>1.1346446428571428</v>
      </c>
      <c r="D6" s="31">
        <f t="shared" ref="D6:D16" si="0">+B6*C6</f>
        <v>0</v>
      </c>
      <c r="E6" s="63">
        <v>0</v>
      </c>
      <c r="F6" s="63">
        <f t="shared" ref="F6:F16" si="1">+E6*100</f>
        <v>0</v>
      </c>
      <c r="G6" s="32">
        <v>0</v>
      </c>
      <c r="H6" s="32">
        <f t="shared" ref="H6:H16" si="2">+G6*$D$22</f>
        <v>0</v>
      </c>
    </row>
    <row r="7" spans="1:8" ht="12" x14ac:dyDescent="0.25">
      <c r="A7" s="28">
        <v>44621</v>
      </c>
      <c r="B7" s="29">
        <v>944663</v>
      </c>
      <c r="C7" s="30">
        <v>1.1004645161290325</v>
      </c>
      <c r="D7" s="31">
        <f t="shared" si="0"/>
        <v>1039568.1112000003</v>
      </c>
      <c r="E7" s="61">
        <v>16569.490000000002</v>
      </c>
      <c r="F7" s="62">
        <f t="shared" si="1"/>
        <v>1656949.0000000002</v>
      </c>
      <c r="G7" s="32">
        <f t="shared" ref="G7:G10" si="3">+D7/F7</f>
        <v>0.62739897920817123</v>
      </c>
      <c r="H7" s="32">
        <f t="shared" si="2"/>
        <v>12.237100319307348</v>
      </c>
    </row>
    <row r="8" spans="1:8" ht="12" x14ac:dyDescent="0.25">
      <c r="A8" s="28">
        <v>44652</v>
      </c>
      <c r="B8" s="29">
        <v>263505</v>
      </c>
      <c r="C8" s="30">
        <v>1.0816299999999999</v>
      </c>
      <c r="D8" s="31">
        <f t="shared" si="0"/>
        <v>285014.91314999998</v>
      </c>
      <c r="E8" s="61">
        <v>5657.95</v>
      </c>
      <c r="F8" s="62">
        <f t="shared" si="1"/>
        <v>565795</v>
      </c>
      <c r="G8" s="32">
        <f t="shared" si="3"/>
        <v>0.50374236808384654</v>
      </c>
      <c r="H8" s="32">
        <f t="shared" si="2"/>
        <v>9.825240552841489</v>
      </c>
    </row>
    <row r="9" spans="1:8" ht="12" x14ac:dyDescent="0.25">
      <c r="A9" s="28">
        <v>44682</v>
      </c>
      <c r="B9" s="29">
        <v>114150</v>
      </c>
      <c r="C9" s="30">
        <v>1.0574758064516128</v>
      </c>
      <c r="D9" s="31">
        <f t="shared" si="0"/>
        <v>120710.8633064516</v>
      </c>
      <c r="E9" s="61">
        <v>2303.98</v>
      </c>
      <c r="F9" s="62">
        <f t="shared" si="1"/>
        <v>230398</v>
      </c>
      <c r="G9" s="32">
        <f t="shared" si="3"/>
        <v>0.52392322549002857</v>
      </c>
      <c r="H9" s="32">
        <f t="shared" si="2"/>
        <v>10.218857987349852</v>
      </c>
    </row>
    <row r="10" spans="1:8" ht="12" x14ac:dyDescent="0.25">
      <c r="A10" s="28">
        <v>44713</v>
      </c>
      <c r="B10" s="29">
        <v>13506</v>
      </c>
      <c r="C10" s="30">
        <v>1.0565550000000001</v>
      </c>
      <c r="D10" s="31">
        <f t="shared" si="0"/>
        <v>14269.831830000001</v>
      </c>
      <c r="E10" s="61">
        <v>212.52</v>
      </c>
      <c r="F10" s="62">
        <f t="shared" si="1"/>
        <v>21252</v>
      </c>
      <c r="G10" s="32">
        <f t="shared" si="3"/>
        <v>0.67145830180688881</v>
      </c>
      <c r="H10" s="32">
        <f t="shared" si="2"/>
        <v>13.096455161295925</v>
      </c>
    </row>
    <row r="11" spans="1:8" ht="12" x14ac:dyDescent="0.25">
      <c r="A11" s="28">
        <v>44743</v>
      </c>
      <c r="B11" s="29"/>
      <c r="C11" s="30">
        <v>1.0192290322580646</v>
      </c>
      <c r="D11" s="31">
        <f>+B11*C11</f>
        <v>0</v>
      </c>
      <c r="E11" s="63">
        <v>0</v>
      </c>
      <c r="F11" s="63">
        <f>+E11*100</f>
        <v>0</v>
      </c>
      <c r="G11" s="32">
        <v>0</v>
      </c>
      <c r="H11" s="32">
        <f>+G11*$D$22</f>
        <v>0</v>
      </c>
    </row>
    <row r="12" spans="1:8" ht="12" x14ac:dyDescent="0.25">
      <c r="A12" s="28">
        <v>44774</v>
      </c>
      <c r="B12" s="29"/>
      <c r="C12" s="30">
        <v>1.0125580645161292</v>
      </c>
      <c r="D12" s="31">
        <f t="shared" si="0"/>
        <v>0</v>
      </c>
      <c r="E12" s="63">
        <v>0</v>
      </c>
      <c r="F12" s="63">
        <f t="shared" si="1"/>
        <v>0</v>
      </c>
      <c r="G12" s="32">
        <v>0</v>
      </c>
      <c r="H12" s="32">
        <f t="shared" si="2"/>
        <v>0</v>
      </c>
    </row>
    <row r="13" spans="1:8" ht="12" x14ac:dyDescent="0.25">
      <c r="A13" s="28">
        <v>44805</v>
      </c>
      <c r="B13" s="29"/>
      <c r="C13" s="30">
        <v>0.99042666666666646</v>
      </c>
      <c r="D13" s="31">
        <f t="shared" si="0"/>
        <v>0</v>
      </c>
      <c r="E13" s="63">
        <v>0</v>
      </c>
      <c r="F13" s="63">
        <f t="shared" si="1"/>
        <v>0</v>
      </c>
      <c r="G13" s="32">
        <v>0</v>
      </c>
      <c r="H13" s="32">
        <f t="shared" si="2"/>
        <v>0</v>
      </c>
    </row>
    <row r="14" spans="1:8" ht="12" x14ac:dyDescent="0.25">
      <c r="A14" s="28">
        <v>44835</v>
      </c>
      <c r="B14" s="29"/>
      <c r="C14" s="30">
        <v>0.98348387096774181</v>
      </c>
      <c r="D14" s="31">
        <f t="shared" si="0"/>
        <v>0</v>
      </c>
      <c r="E14" s="63">
        <v>0</v>
      </c>
      <c r="F14" s="63">
        <f t="shared" si="1"/>
        <v>0</v>
      </c>
      <c r="G14" s="32">
        <v>0</v>
      </c>
      <c r="H14" s="32">
        <f t="shared" si="2"/>
        <v>0</v>
      </c>
    </row>
    <row r="15" spans="1:8" ht="12" x14ac:dyDescent="0.25">
      <c r="A15" s="28">
        <v>44866</v>
      </c>
      <c r="B15" s="29"/>
      <c r="C15" s="30">
        <v>1.022605</v>
      </c>
      <c r="D15" s="31">
        <f t="shared" si="0"/>
        <v>0</v>
      </c>
      <c r="E15" s="63">
        <v>0</v>
      </c>
      <c r="F15" s="63">
        <f t="shared" si="1"/>
        <v>0</v>
      </c>
      <c r="G15" s="32">
        <v>0</v>
      </c>
      <c r="H15" s="32">
        <f t="shared" si="2"/>
        <v>0</v>
      </c>
    </row>
    <row r="16" spans="1:8" ht="12" x14ac:dyDescent="0.25">
      <c r="A16" s="28">
        <v>44896</v>
      </c>
      <c r="B16" s="29"/>
      <c r="C16" s="30">
        <v>1.0591322580645164</v>
      </c>
      <c r="D16" s="31">
        <f t="shared" si="0"/>
        <v>0</v>
      </c>
      <c r="E16" s="63">
        <v>0</v>
      </c>
      <c r="F16" s="63">
        <f t="shared" si="1"/>
        <v>0</v>
      </c>
      <c r="G16" s="32">
        <v>0</v>
      </c>
      <c r="H16" s="32">
        <f t="shared" si="2"/>
        <v>0</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F25"/>
  <sheetViews>
    <sheetView workbookViewId="0"/>
  </sheetViews>
  <sheetFormatPr baseColWidth="10" defaultColWidth="11.44140625" defaultRowHeight="11.4" x14ac:dyDescent="0.2"/>
  <cols>
    <col min="1" max="1" width="11.44140625" style="13"/>
    <col min="2" max="2" width="8.5546875" style="13" customWidth="1"/>
    <col min="3" max="3" width="18.109375" style="13" bestFit="1" customWidth="1"/>
    <col min="4" max="4" width="16.33203125" style="13" customWidth="1"/>
    <col min="5" max="5" width="13.5546875" style="13" customWidth="1"/>
    <col min="6" max="6" width="16.6640625" style="13" customWidth="1"/>
    <col min="7" max="16384" width="11.44140625" style="13"/>
  </cols>
  <sheetData>
    <row r="1" spans="1:6" s="36" customFormat="1" ht="15.6" x14ac:dyDescent="0.3">
      <c r="A1" s="12" t="s">
        <v>160</v>
      </c>
    </row>
    <row r="2" spans="1:6" x14ac:dyDescent="0.2">
      <c r="A2" s="13" t="s">
        <v>161</v>
      </c>
    </row>
    <row r="4" spans="1:6" ht="48" x14ac:dyDescent="0.2">
      <c r="B4" s="101" t="s">
        <v>162</v>
      </c>
      <c r="C4" s="14" t="s">
        <v>163</v>
      </c>
      <c r="D4" s="14" t="s">
        <v>164</v>
      </c>
      <c r="E4" s="15" t="s">
        <v>165</v>
      </c>
      <c r="F4" s="15" t="s">
        <v>282</v>
      </c>
    </row>
    <row r="5" spans="1:6" ht="12" x14ac:dyDescent="0.25">
      <c r="B5" s="37">
        <v>44197</v>
      </c>
      <c r="C5" s="38">
        <v>110916957.7</v>
      </c>
      <c r="D5" s="39">
        <v>81456247.670000017</v>
      </c>
      <c r="E5" s="40">
        <f>+D5/C5</f>
        <v>0.73438948704594709</v>
      </c>
      <c r="F5" s="40">
        <f t="shared" ref="F5:F16" si="0">+E5*$E$22</f>
        <v>14.323896155789082</v>
      </c>
    </row>
    <row r="6" spans="1:6" ht="12" x14ac:dyDescent="0.25">
      <c r="B6" s="37">
        <v>44228</v>
      </c>
      <c r="C6" s="38">
        <v>126220318.95999998</v>
      </c>
      <c r="D6" s="39">
        <v>92837388.340000033</v>
      </c>
      <c r="E6" s="40">
        <f t="shared" ref="E6:E16" si="1">+D6/C6</f>
        <v>0.73551856868164622</v>
      </c>
      <c r="F6" s="40">
        <f t="shared" si="0"/>
        <v>14.345918323026549</v>
      </c>
    </row>
    <row r="7" spans="1:6" ht="12" x14ac:dyDescent="0.25">
      <c r="B7" s="37">
        <v>44256</v>
      </c>
      <c r="C7" s="38">
        <v>141319422.13</v>
      </c>
      <c r="D7" s="39">
        <v>104849985.45999998</v>
      </c>
      <c r="E7" s="40">
        <f t="shared" si="1"/>
        <v>0.7419361322009107</v>
      </c>
      <c r="F7" s="40">
        <f t="shared" si="0"/>
        <v>14.471089659278771</v>
      </c>
    </row>
    <row r="8" spans="1:6" ht="12" x14ac:dyDescent="0.25">
      <c r="B8" s="37">
        <v>44287</v>
      </c>
      <c r="C8" s="38">
        <v>134645986.88999999</v>
      </c>
      <c r="D8" s="39">
        <v>99991347.279999986</v>
      </c>
      <c r="E8" s="40">
        <f t="shared" si="1"/>
        <v>0.74262404390625203</v>
      </c>
      <c r="F8" s="40">
        <f t="shared" si="0"/>
        <v>14.484507029768777</v>
      </c>
    </row>
    <row r="9" spans="1:6" ht="12" x14ac:dyDescent="0.25">
      <c r="B9" s="37">
        <v>44317</v>
      </c>
      <c r="C9" s="38">
        <v>127862706.05</v>
      </c>
      <c r="D9" s="39">
        <v>94496086.35999997</v>
      </c>
      <c r="E9" s="40">
        <f t="shared" si="1"/>
        <v>0.73904337925593255</v>
      </c>
      <c r="F9" s="40">
        <f t="shared" si="0"/>
        <v>14.41466797362135</v>
      </c>
    </row>
    <row r="10" spans="1:6" ht="12" x14ac:dyDescent="0.25">
      <c r="B10" s="37">
        <v>44348</v>
      </c>
      <c r="C10" s="38">
        <v>119567030.59999999</v>
      </c>
      <c r="D10" s="39">
        <v>88040743.319999993</v>
      </c>
      <c r="E10" s="40">
        <f t="shared" si="1"/>
        <v>0.7363295958610182</v>
      </c>
      <c r="F10" s="40">
        <f t="shared" si="0"/>
        <v>14.361736998677227</v>
      </c>
    </row>
    <row r="11" spans="1:6" ht="12" x14ac:dyDescent="0.25">
      <c r="B11" s="37">
        <v>44378</v>
      </c>
      <c r="C11" s="38">
        <v>85988766.739999995</v>
      </c>
      <c r="D11" s="39">
        <v>63158365.43999999</v>
      </c>
      <c r="E11" s="40">
        <f t="shared" si="1"/>
        <v>0.73449553743419571</v>
      </c>
      <c r="F11" s="40">
        <f t="shared" si="0"/>
        <v>14.325964615067639</v>
      </c>
    </row>
    <row r="12" spans="1:6" ht="12" x14ac:dyDescent="0.25">
      <c r="B12" s="37">
        <v>44409</v>
      </c>
      <c r="C12" s="38">
        <v>80875326.710000008</v>
      </c>
      <c r="D12" s="39">
        <v>59390138.88000001</v>
      </c>
      <c r="E12" s="40">
        <f t="shared" si="1"/>
        <v>0.73434187280577112</v>
      </c>
      <c r="F12" s="40">
        <f t="shared" si="0"/>
        <v>14.322967464074608</v>
      </c>
    </row>
    <row r="13" spans="1:6" ht="12" x14ac:dyDescent="0.25">
      <c r="B13" s="37">
        <v>44440</v>
      </c>
      <c r="C13" s="38">
        <v>89663079.589999974</v>
      </c>
      <c r="D13" s="39">
        <v>65997264.059999995</v>
      </c>
      <c r="E13" s="40">
        <f t="shared" si="1"/>
        <v>0.73605841291403284</v>
      </c>
      <c r="F13" s="40">
        <f t="shared" si="0"/>
        <v>14.356447712214992</v>
      </c>
    </row>
    <row r="14" spans="1:6" ht="12" x14ac:dyDescent="0.25">
      <c r="B14" s="37">
        <v>44470</v>
      </c>
      <c r="C14" s="38">
        <v>117617815.98999999</v>
      </c>
      <c r="D14" s="39">
        <v>86518405.529999986</v>
      </c>
      <c r="E14" s="40">
        <f t="shared" si="1"/>
        <v>0.73558928808332813</v>
      </c>
      <c r="F14" s="40">
        <f t="shared" si="0"/>
        <v>14.347297669250535</v>
      </c>
    </row>
    <row r="15" spans="1:6" ht="12" x14ac:dyDescent="0.25">
      <c r="B15" s="37">
        <v>44501</v>
      </c>
      <c r="C15" s="38">
        <v>146684091.75</v>
      </c>
      <c r="D15" s="39">
        <v>108089152.02999999</v>
      </c>
      <c r="E15" s="40">
        <f t="shared" si="1"/>
        <v>0.7368839438582131</v>
      </c>
      <c r="F15" s="40">
        <f t="shared" si="0"/>
        <v>14.372549276475386</v>
      </c>
    </row>
    <row r="16" spans="1:6" ht="12" x14ac:dyDescent="0.25">
      <c r="B16" s="37">
        <v>44531</v>
      </c>
      <c r="C16" s="41">
        <v>116857380.92</v>
      </c>
      <c r="D16" s="39">
        <v>86437620.500000015</v>
      </c>
      <c r="E16" s="40">
        <f t="shared" si="1"/>
        <v>0.73968473210241459</v>
      </c>
      <c r="F16" s="40">
        <f t="shared" si="0"/>
        <v>14.427177237076608</v>
      </c>
    </row>
    <row r="18" spans="1:5" x14ac:dyDescent="0.2">
      <c r="A18" s="100" t="s">
        <v>56</v>
      </c>
      <c r="B18" s="23" t="s">
        <v>281</v>
      </c>
    </row>
    <row r="19" spans="1:5" x14ac:dyDescent="0.2">
      <c r="A19" s="100" t="s">
        <v>58</v>
      </c>
      <c r="B19" s="23" t="s">
        <v>59</v>
      </c>
      <c r="C19" s="23"/>
      <c r="D19" s="42"/>
      <c r="E19" s="23"/>
    </row>
    <row r="20" spans="1:5" x14ac:dyDescent="0.2">
      <c r="B20" s="23" t="s">
        <v>60</v>
      </c>
      <c r="C20" s="42"/>
      <c r="D20" s="42"/>
      <c r="E20" s="23">
        <v>43</v>
      </c>
    </row>
    <row r="21" spans="1:5" x14ac:dyDescent="0.2">
      <c r="B21" s="23" t="s">
        <v>61</v>
      </c>
      <c r="C21" s="42"/>
      <c r="D21" s="42"/>
      <c r="E21" s="23">
        <v>2.2046199999999998</v>
      </c>
    </row>
    <row r="22" spans="1:5" x14ac:dyDescent="0.2">
      <c r="B22" s="23" t="s">
        <v>62</v>
      </c>
      <c r="C22" s="42"/>
      <c r="D22" s="42"/>
      <c r="E22" s="23">
        <f>+E20/E21</f>
        <v>19.504495105732509</v>
      </c>
    </row>
    <row r="25" spans="1:5" x14ac:dyDescent="0.2">
      <c r="A25" s="8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154</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4460241</v>
      </c>
      <c r="C5" s="30">
        <v>1.1324870967741936</v>
      </c>
      <c r="D5" s="31">
        <f>+B5*C5</f>
        <v>5051165.3810032262</v>
      </c>
      <c r="E5" s="61">
        <v>74749.95</v>
      </c>
      <c r="F5" s="62">
        <f>+E5*100</f>
        <v>7474995</v>
      </c>
      <c r="G5" s="32">
        <f>+D5/F5</f>
        <v>0.67574164009517412</v>
      </c>
      <c r="H5" s="32">
        <f>+G5*$D$22</f>
        <v>13.179999511975982</v>
      </c>
    </row>
    <row r="6" spans="1:8" ht="12" x14ac:dyDescent="0.25">
      <c r="A6" s="28">
        <v>44593</v>
      </c>
      <c r="B6" s="29">
        <v>4737075</v>
      </c>
      <c r="C6" s="30">
        <v>1.1346446428571428</v>
      </c>
      <c r="D6" s="31">
        <f t="shared" ref="D6:D16" si="0">+B6*C6</f>
        <v>5374896.7715624999</v>
      </c>
      <c r="E6" s="61">
        <v>78098.899999999994</v>
      </c>
      <c r="F6" s="62">
        <f t="shared" ref="F6:F16" si="1">+E6*100</f>
        <v>7809889.9999999991</v>
      </c>
      <c r="G6" s="32">
        <f t="shared" ref="G6:G16" si="2">+D6/F6</f>
        <v>0.68821670619720643</v>
      </c>
      <c r="H6" s="32">
        <f t="shared" ref="H6:H16" si="3">+G6*$D$22</f>
        <v>13.423319377706761</v>
      </c>
    </row>
    <row r="7" spans="1:8" ht="12" x14ac:dyDescent="0.25">
      <c r="A7" s="28">
        <v>44621</v>
      </c>
      <c r="B7" s="29">
        <v>6968756</v>
      </c>
      <c r="C7" s="30">
        <v>1.1004645161290325</v>
      </c>
      <c r="D7" s="31">
        <f t="shared" si="0"/>
        <v>7668868.6995612923</v>
      </c>
      <c r="E7" s="61">
        <v>103622.99</v>
      </c>
      <c r="F7" s="62">
        <f t="shared" si="1"/>
        <v>10362299</v>
      </c>
      <c r="G7" s="32">
        <f t="shared" si="2"/>
        <v>0.74007406074282278</v>
      </c>
      <c r="H7" s="32">
        <f t="shared" si="3"/>
        <v>14.434770895637971</v>
      </c>
    </row>
    <row r="8" spans="1:8" ht="12" x14ac:dyDescent="0.25">
      <c r="A8" s="28">
        <v>44652</v>
      </c>
      <c r="B8" s="29">
        <v>3360023</v>
      </c>
      <c r="C8" s="30">
        <v>1.0816299999999999</v>
      </c>
      <c r="D8" s="31">
        <f t="shared" si="0"/>
        <v>3634301.6774899997</v>
      </c>
      <c r="E8" s="61">
        <v>50801.8</v>
      </c>
      <c r="F8" s="62">
        <f t="shared" si="1"/>
        <v>5080180</v>
      </c>
      <c r="G8" s="32">
        <f t="shared" si="2"/>
        <v>0.71538836763461133</v>
      </c>
      <c r="H8" s="32">
        <f t="shared" si="3"/>
        <v>13.953288915227246</v>
      </c>
    </row>
    <row r="9" spans="1:8" ht="12" x14ac:dyDescent="0.25">
      <c r="A9" s="28">
        <v>44682</v>
      </c>
      <c r="B9" s="29">
        <v>3333079</v>
      </c>
      <c r="C9" s="30">
        <v>1.0574758064516128</v>
      </c>
      <c r="D9" s="31">
        <f t="shared" si="0"/>
        <v>3524650.4034919352</v>
      </c>
      <c r="E9" s="61">
        <v>56655.44</v>
      </c>
      <c r="F9" s="62">
        <f t="shared" si="1"/>
        <v>5665544</v>
      </c>
      <c r="G9" s="32">
        <f t="shared" si="2"/>
        <v>0.62212038305446671</v>
      </c>
      <c r="H9" s="32">
        <f t="shared" si="3"/>
        <v>12.134143966462279</v>
      </c>
    </row>
    <row r="10" spans="1:8" ht="12" x14ac:dyDescent="0.25">
      <c r="A10" s="28">
        <v>44713</v>
      </c>
      <c r="B10" s="29">
        <v>2884962</v>
      </c>
      <c r="C10" s="30">
        <v>1.0565550000000001</v>
      </c>
      <c r="D10" s="31">
        <f t="shared" si="0"/>
        <v>3048121.0259100003</v>
      </c>
      <c r="E10" s="61">
        <v>49789.87</v>
      </c>
      <c r="F10" s="62">
        <f t="shared" si="1"/>
        <v>4978987</v>
      </c>
      <c r="G10" s="32">
        <f t="shared" si="2"/>
        <v>0.61219702439672974</v>
      </c>
      <c r="H10" s="32">
        <f t="shared" si="3"/>
        <v>11.940593866090021</v>
      </c>
    </row>
    <row r="11" spans="1:8" ht="12" x14ac:dyDescent="0.25">
      <c r="A11" s="28">
        <v>44743</v>
      </c>
      <c r="B11" s="29">
        <v>1621713</v>
      </c>
      <c r="C11" s="30">
        <v>1.0192290322580646</v>
      </c>
      <c r="D11" s="31">
        <f>+B11*C11</f>
        <v>1652896.9715903227</v>
      </c>
      <c r="E11" s="61">
        <v>26768.87</v>
      </c>
      <c r="F11" s="62">
        <f>+E11*100</f>
        <v>2676887</v>
      </c>
      <c r="G11" s="32">
        <f>+D11/F11</f>
        <v>0.61746983402374578</v>
      </c>
      <c r="H11" s="32">
        <f>+G11*$D$22</f>
        <v>12.043437355653614</v>
      </c>
    </row>
    <row r="12" spans="1:8" ht="12" x14ac:dyDescent="0.25">
      <c r="A12" s="28">
        <v>44774</v>
      </c>
      <c r="B12" s="29">
        <v>1935251</v>
      </c>
      <c r="C12" s="30">
        <v>1.0125580645161292</v>
      </c>
      <c r="D12" s="31">
        <f t="shared" si="0"/>
        <v>1959554.0069129034</v>
      </c>
      <c r="E12" s="61">
        <v>27643.61</v>
      </c>
      <c r="F12" s="62">
        <f t="shared" si="1"/>
        <v>2764361</v>
      </c>
      <c r="G12" s="32">
        <f t="shared" si="2"/>
        <v>0.70886328048793312</v>
      </c>
      <c r="H12" s="32">
        <f t="shared" si="3"/>
        <v>13.826020384910382</v>
      </c>
    </row>
    <row r="13" spans="1:8" ht="12" x14ac:dyDescent="0.25">
      <c r="A13" s="28">
        <v>44805</v>
      </c>
      <c r="B13" s="29">
        <v>1929898</v>
      </c>
      <c r="C13" s="30">
        <v>0.99042666666666646</v>
      </c>
      <c r="D13" s="31">
        <f t="shared" si="0"/>
        <v>1911422.4431466663</v>
      </c>
      <c r="E13" s="61">
        <v>24003.01</v>
      </c>
      <c r="F13" s="62">
        <f t="shared" si="1"/>
        <v>2400301</v>
      </c>
      <c r="G13" s="32">
        <f t="shared" si="2"/>
        <v>0.79632614540704116</v>
      </c>
      <c r="H13" s="32">
        <f t="shared" si="3"/>
        <v>15.531939405658468</v>
      </c>
    </row>
    <row r="14" spans="1:8" ht="12" x14ac:dyDescent="0.25">
      <c r="A14" s="28">
        <v>44835</v>
      </c>
      <c r="B14" s="29">
        <v>2003539</v>
      </c>
      <c r="C14" s="30">
        <v>0.98348387096774181</v>
      </c>
      <c r="D14" s="31">
        <f t="shared" si="0"/>
        <v>1970448.2913548385</v>
      </c>
      <c r="E14" s="61">
        <v>24503.81</v>
      </c>
      <c r="F14" s="62">
        <f t="shared" si="1"/>
        <v>2450381</v>
      </c>
      <c r="G14" s="32">
        <f t="shared" si="2"/>
        <v>0.80413955680967109</v>
      </c>
      <c r="H14" s="32">
        <f t="shared" si="3"/>
        <v>15.684336050120139</v>
      </c>
    </row>
    <row r="15" spans="1:8" ht="12" x14ac:dyDescent="0.25">
      <c r="A15" s="28">
        <v>44866</v>
      </c>
      <c r="B15" s="29">
        <v>2387140</v>
      </c>
      <c r="C15" s="30">
        <v>1.022605</v>
      </c>
      <c r="D15" s="31">
        <f t="shared" si="0"/>
        <v>2441101.2996999999</v>
      </c>
      <c r="E15" s="61">
        <v>28429.57</v>
      </c>
      <c r="F15" s="62">
        <f t="shared" si="1"/>
        <v>2842957</v>
      </c>
      <c r="G15" s="32">
        <f t="shared" si="2"/>
        <v>0.85864868856616539</v>
      </c>
      <c r="H15" s="32">
        <f t="shared" si="3"/>
        <v>16.747509143682411</v>
      </c>
    </row>
    <row r="16" spans="1:8" ht="12" x14ac:dyDescent="0.25">
      <c r="A16" s="28">
        <v>44896</v>
      </c>
      <c r="B16" s="29">
        <v>2799591</v>
      </c>
      <c r="C16" s="30">
        <v>1.0591322580645164</v>
      </c>
      <c r="D16" s="31">
        <f t="shared" si="0"/>
        <v>2965137.1374870976</v>
      </c>
      <c r="E16" s="61">
        <v>33092.660000000003</v>
      </c>
      <c r="F16" s="62">
        <f t="shared" si="1"/>
        <v>3309266.0000000005</v>
      </c>
      <c r="G16" s="32">
        <f t="shared" si="2"/>
        <v>0.89601051637647056</v>
      </c>
      <c r="H16" s="32">
        <f t="shared" si="3"/>
        <v>17.476232731349729</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155</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547381</v>
      </c>
      <c r="C5" s="30">
        <v>1.1324870967741936</v>
      </c>
      <c r="D5" s="31">
        <f>+B5*C5</f>
        <v>619901.91951935482</v>
      </c>
      <c r="E5" s="61">
        <v>8300.69</v>
      </c>
      <c r="F5" s="62">
        <f>+E5*100</f>
        <v>830069</v>
      </c>
      <c r="G5" s="32">
        <f>+D5/F5</f>
        <v>0.74680769853994644</v>
      </c>
      <c r="H5" s="32">
        <f>+G5*$D$22</f>
        <v>14.566107101095744</v>
      </c>
    </row>
    <row r="6" spans="1:8" ht="12" x14ac:dyDescent="0.25">
      <c r="A6" s="28">
        <v>44593</v>
      </c>
      <c r="B6" s="29">
        <v>682819</v>
      </c>
      <c r="C6" s="30">
        <v>1.1346446428571428</v>
      </c>
      <c r="D6" s="31">
        <f t="shared" ref="D6:D16" si="0">+B6*C6</f>
        <v>774756.92039107147</v>
      </c>
      <c r="E6" s="61">
        <v>9927.76</v>
      </c>
      <c r="F6" s="62">
        <f t="shared" ref="F6:F16" si="1">+E6*100</f>
        <v>992776</v>
      </c>
      <c r="G6" s="32">
        <f t="shared" ref="G6:G16" si="2">+D6/F6</f>
        <v>0.78039449018819096</v>
      </c>
      <c r="H6" s="32">
        <f t="shared" ref="H6:H16" si="3">+G6*$D$22</f>
        <v>15.221200514416187</v>
      </c>
    </row>
    <row r="7" spans="1:8" ht="12" x14ac:dyDescent="0.25">
      <c r="A7" s="28">
        <v>44621</v>
      </c>
      <c r="B7" s="29">
        <v>511658</v>
      </c>
      <c r="C7" s="30">
        <v>1.1004645161290325</v>
      </c>
      <c r="D7" s="31">
        <f t="shared" si="0"/>
        <v>563061.47339354851</v>
      </c>
      <c r="E7" s="61">
        <v>7220.63</v>
      </c>
      <c r="F7" s="62">
        <f t="shared" si="1"/>
        <v>722063</v>
      </c>
      <c r="G7" s="32">
        <f t="shared" si="2"/>
        <v>0.77979549345908672</v>
      </c>
      <c r="H7" s="32">
        <f t="shared" si="3"/>
        <v>15.209517385645023</v>
      </c>
    </row>
    <row r="8" spans="1:8" ht="12" x14ac:dyDescent="0.25">
      <c r="A8" s="28">
        <v>44652</v>
      </c>
      <c r="B8" s="29">
        <v>482724</v>
      </c>
      <c r="C8" s="30">
        <v>1.0816299999999999</v>
      </c>
      <c r="D8" s="31">
        <f t="shared" si="0"/>
        <v>522128.76011999993</v>
      </c>
      <c r="E8" s="61">
        <v>6313.48</v>
      </c>
      <c r="F8" s="62">
        <f t="shared" si="1"/>
        <v>631348</v>
      </c>
      <c r="G8" s="32">
        <f t="shared" si="2"/>
        <v>0.82700627881928812</v>
      </c>
      <c r="H8" s="32">
        <f t="shared" si="3"/>
        <v>16.13033991764086</v>
      </c>
    </row>
    <row r="9" spans="1:8" ht="12" x14ac:dyDescent="0.25">
      <c r="A9" s="28">
        <v>44682</v>
      </c>
      <c r="B9" s="29">
        <v>670791</v>
      </c>
      <c r="C9" s="30">
        <v>1.0574758064516128</v>
      </c>
      <c r="D9" s="31">
        <f t="shared" si="0"/>
        <v>709345.25368548383</v>
      </c>
      <c r="E9" s="61">
        <v>8735.31</v>
      </c>
      <c r="F9" s="62">
        <f t="shared" si="1"/>
        <v>873531</v>
      </c>
      <c r="G9" s="32">
        <f t="shared" si="2"/>
        <v>0.81204359511623947</v>
      </c>
      <c r="H9" s="32">
        <f t="shared" si="3"/>
        <v>15.838500326586123</v>
      </c>
    </row>
    <row r="10" spans="1:8" ht="12" x14ac:dyDescent="0.25">
      <c r="A10" s="28">
        <v>44713</v>
      </c>
      <c r="B10" s="29">
        <v>437148</v>
      </c>
      <c r="C10" s="30">
        <v>1.0565550000000001</v>
      </c>
      <c r="D10" s="31">
        <f t="shared" si="0"/>
        <v>461870.90514000005</v>
      </c>
      <c r="E10" s="61">
        <v>5951.36</v>
      </c>
      <c r="F10" s="62">
        <f t="shared" si="1"/>
        <v>595136</v>
      </c>
      <c r="G10" s="32">
        <f t="shared" si="2"/>
        <v>0.77607623323072383</v>
      </c>
      <c r="H10" s="32">
        <f t="shared" si="3"/>
        <v>15.136975092723974</v>
      </c>
    </row>
    <row r="11" spans="1:8" ht="12" x14ac:dyDescent="0.25">
      <c r="A11" s="28">
        <v>44743</v>
      </c>
      <c r="B11" s="29">
        <v>430918</v>
      </c>
      <c r="C11" s="30">
        <v>1.0192290322580646</v>
      </c>
      <c r="D11" s="31">
        <f>+B11*C11</f>
        <v>439204.13612258068</v>
      </c>
      <c r="E11" s="61">
        <v>5892.28</v>
      </c>
      <c r="F11" s="62">
        <f>+E11*100</f>
        <v>589228</v>
      </c>
      <c r="G11" s="32">
        <f>+D11/F11</f>
        <v>0.74538911274172426</v>
      </c>
      <c r="H11" s="32">
        <f>+G11*$D$22</f>
        <v>14.538438301337258</v>
      </c>
    </row>
    <row r="12" spans="1:8" ht="12" x14ac:dyDescent="0.25">
      <c r="A12" s="28">
        <v>44774</v>
      </c>
      <c r="B12" s="29">
        <v>2068383</v>
      </c>
      <c r="C12" s="30">
        <v>1.0125580645161292</v>
      </c>
      <c r="D12" s="31">
        <f t="shared" si="0"/>
        <v>2094357.8871580649</v>
      </c>
      <c r="E12" s="61">
        <v>32724.91</v>
      </c>
      <c r="F12" s="62">
        <f t="shared" si="1"/>
        <v>3272491</v>
      </c>
      <c r="G12" s="32">
        <f t="shared" si="2"/>
        <v>0.6399888913852062</v>
      </c>
      <c r="H12" s="32">
        <f t="shared" si="3"/>
        <v>12.482660199745929</v>
      </c>
    </row>
    <row r="13" spans="1:8" ht="12" x14ac:dyDescent="0.25">
      <c r="A13" s="28">
        <v>44805</v>
      </c>
      <c r="B13" s="29">
        <v>694526</v>
      </c>
      <c r="C13" s="30">
        <v>0.99042666666666646</v>
      </c>
      <c r="D13" s="31">
        <f t="shared" si="0"/>
        <v>687877.07109333319</v>
      </c>
      <c r="E13" s="61">
        <v>9993.07</v>
      </c>
      <c r="F13" s="62">
        <f t="shared" si="1"/>
        <v>999307</v>
      </c>
      <c r="G13" s="32">
        <f t="shared" si="2"/>
        <v>0.68835410048496926</v>
      </c>
      <c r="H13" s="32">
        <f t="shared" si="3"/>
        <v>13.425999183919986</v>
      </c>
    </row>
    <row r="14" spans="1:8" ht="12" x14ac:dyDescent="0.25">
      <c r="A14" s="28">
        <v>44835</v>
      </c>
      <c r="B14" s="29">
        <v>522612</v>
      </c>
      <c r="C14" s="30">
        <v>0.98348387096774181</v>
      </c>
      <c r="D14" s="31">
        <f t="shared" si="0"/>
        <v>513980.47277419351</v>
      </c>
      <c r="E14" s="61">
        <v>7123.04</v>
      </c>
      <c r="F14" s="62">
        <f t="shared" si="1"/>
        <v>712304</v>
      </c>
      <c r="G14" s="32">
        <f t="shared" si="2"/>
        <v>0.72157459844981009</v>
      </c>
      <c r="H14" s="32">
        <f t="shared" si="3"/>
        <v>14.073948223885221</v>
      </c>
    </row>
    <row r="15" spans="1:8" ht="12" x14ac:dyDescent="0.25">
      <c r="A15" s="28">
        <v>44866</v>
      </c>
      <c r="B15" s="29">
        <v>216216</v>
      </c>
      <c r="C15" s="30">
        <v>1.022605</v>
      </c>
      <c r="D15" s="31">
        <f t="shared" si="0"/>
        <v>221103.56268</v>
      </c>
      <c r="E15" s="61">
        <v>3096.85</v>
      </c>
      <c r="F15" s="62">
        <f t="shared" si="1"/>
        <v>309685</v>
      </c>
      <c r="G15" s="32">
        <f t="shared" si="2"/>
        <v>0.71396277727368129</v>
      </c>
      <c r="H15" s="32">
        <f t="shared" si="3"/>
        <v>13.925483495009706</v>
      </c>
    </row>
    <row r="16" spans="1:8" ht="12" x14ac:dyDescent="0.25">
      <c r="A16" s="28">
        <v>44896</v>
      </c>
      <c r="B16" s="29">
        <v>270504</v>
      </c>
      <c r="C16" s="30">
        <v>1.0591322580645164</v>
      </c>
      <c r="D16" s="31">
        <f t="shared" si="0"/>
        <v>286499.51233548392</v>
      </c>
      <c r="E16" s="61">
        <v>3639.31</v>
      </c>
      <c r="F16" s="62">
        <f t="shared" si="1"/>
        <v>363931</v>
      </c>
      <c r="G16" s="32">
        <f t="shared" si="2"/>
        <v>0.78723580111472757</v>
      </c>
      <c r="H16" s="32">
        <f t="shared" si="3"/>
        <v>15.354636829899615</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156</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6982167</v>
      </c>
      <c r="C5" s="30">
        <v>1.1324870967741936</v>
      </c>
      <c r="D5" s="31">
        <f>+B5*C5</f>
        <v>7907214.035022581</v>
      </c>
      <c r="E5" s="61">
        <v>99842.79</v>
      </c>
      <c r="F5" s="62">
        <f>+E5*100</f>
        <v>9984279</v>
      </c>
      <c r="G5" s="32">
        <f>+D5/F5</f>
        <v>0.7919664539645358</v>
      </c>
      <c r="H5" s="32">
        <f>+G5*$D$22</f>
        <v>15.44690582525562</v>
      </c>
    </row>
    <row r="6" spans="1:8" ht="12" x14ac:dyDescent="0.25">
      <c r="A6" s="28">
        <v>44593</v>
      </c>
      <c r="B6" s="29">
        <v>5458567</v>
      </c>
      <c r="C6" s="30">
        <v>1.1346446428571428</v>
      </c>
      <c r="D6" s="31">
        <f t="shared" ref="D6:D16" si="0">+B6*C6</f>
        <v>6193533.8042267859</v>
      </c>
      <c r="E6" s="61">
        <v>71718.570000000007</v>
      </c>
      <c r="F6" s="62">
        <f t="shared" ref="F6:F16" si="1">+E6*100</f>
        <v>7171857.0000000009</v>
      </c>
      <c r="G6" s="32">
        <f t="shared" ref="G6:G16" si="2">+D6/F6</f>
        <v>0.86358858022779661</v>
      </c>
      <c r="H6" s="32">
        <f t="shared" ref="H6:H16" si="3">+G6*$D$22</f>
        <v>16.843859236419547</v>
      </c>
    </row>
    <row r="7" spans="1:8" ht="12" x14ac:dyDescent="0.25">
      <c r="A7" s="28">
        <v>44621</v>
      </c>
      <c r="B7" s="29">
        <v>6179487</v>
      </c>
      <c r="C7" s="30">
        <v>1.1004645161290325</v>
      </c>
      <c r="D7" s="31">
        <f t="shared" si="0"/>
        <v>6800306.1713806465</v>
      </c>
      <c r="E7" s="61">
        <v>81538.25</v>
      </c>
      <c r="F7" s="62">
        <f t="shared" si="1"/>
        <v>8153825</v>
      </c>
      <c r="G7" s="32">
        <f t="shared" si="2"/>
        <v>0.83400197715558611</v>
      </c>
      <c r="H7" s="32">
        <f t="shared" si="3"/>
        <v>16.266787481602364</v>
      </c>
    </row>
    <row r="8" spans="1:8" ht="12" x14ac:dyDescent="0.25">
      <c r="A8" s="28">
        <v>44652</v>
      </c>
      <c r="B8" s="29">
        <v>6526300</v>
      </c>
      <c r="C8" s="30">
        <v>1.0816299999999999</v>
      </c>
      <c r="D8" s="31">
        <f t="shared" si="0"/>
        <v>7059041.868999999</v>
      </c>
      <c r="E8" s="61">
        <v>82309.350000000006</v>
      </c>
      <c r="F8" s="62">
        <f t="shared" si="1"/>
        <v>8230935.0000000009</v>
      </c>
      <c r="G8" s="32">
        <f t="shared" si="2"/>
        <v>0.85762332821240816</v>
      </c>
      <c r="H8" s="32">
        <f t="shared" si="3"/>
        <v>16.727510007680941</v>
      </c>
    </row>
    <row r="9" spans="1:8" ht="12" x14ac:dyDescent="0.25">
      <c r="A9" s="28">
        <v>44682</v>
      </c>
      <c r="B9" s="29">
        <v>5120386</v>
      </c>
      <c r="C9" s="30">
        <v>1.0574758064516128</v>
      </c>
      <c r="D9" s="31">
        <f t="shared" si="0"/>
        <v>5414684.3146935478</v>
      </c>
      <c r="E9" s="61">
        <v>71485.179999999993</v>
      </c>
      <c r="F9" s="62">
        <f t="shared" si="1"/>
        <v>7148517.9999999991</v>
      </c>
      <c r="G9" s="32">
        <f t="shared" si="2"/>
        <v>0.75745550541994133</v>
      </c>
      <c r="H9" s="32">
        <f t="shared" si="3"/>
        <v>14.773787198273389</v>
      </c>
    </row>
    <row r="10" spans="1:8" ht="12" x14ac:dyDescent="0.25">
      <c r="A10" s="28">
        <v>44713</v>
      </c>
      <c r="B10" s="29">
        <v>4610445</v>
      </c>
      <c r="C10" s="30">
        <v>1.0565550000000001</v>
      </c>
      <c r="D10" s="31">
        <f t="shared" si="0"/>
        <v>4871188.7169750007</v>
      </c>
      <c r="E10" s="61">
        <v>59284.81</v>
      </c>
      <c r="F10" s="62">
        <f t="shared" si="1"/>
        <v>5928481</v>
      </c>
      <c r="G10" s="32">
        <f t="shared" si="2"/>
        <v>0.82165882238215837</v>
      </c>
      <c r="H10" s="32">
        <f t="shared" si="3"/>
        <v>16.026040479734746</v>
      </c>
    </row>
    <row r="11" spans="1:8" ht="12" x14ac:dyDescent="0.25">
      <c r="A11" s="28">
        <v>44743</v>
      </c>
      <c r="B11" s="29">
        <v>4631163</v>
      </c>
      <c r="C11" s="30">
        <v>1.0192290322580646</v>
      </c>
      <c r="D11" s="31">
        <f>+B11*C11</f>
        <v>4720215.7827193551</v>
      </c>
      <c r="E11" s="61">
        <v>61612.57</v>
      </c>
      <c r="F11" s="62">
        <f>+E11*100</f>
        <v>6161257</v>
      </c>
      <c r="G11" s="32">
        <f>+D11/F11</f>
        <v>0.76611246418050005</v>
      </c>
      <c r="H11" s="32">
        <f>+G11*$D$22</f>
        <v>14.942636808049235</v>
      </c>
    </row>
    <row r="12" spans="1:8" ht="12" x14ac:dyDescent="0.25">
      <c r="A12" s="28">
        <v>44774</v>
      </c>
      <c r="B12" s="29">
        <v>6288118</v>
      </c>
      <c r="C12" s="30">
        <v>1.0125580645161292</v>
      </c>
      <c r="D12" s="31">
        <f t="shared" si="0"/>
        <v>6367084.5915290331</v>
      </c>
      <c r="E12" s="61">
        <v>83509.8</v>
      </c>
      <c r="F12" s="62">
        <f t="shared" si="1"/>
        <v>8350980</v>
      </c>
      <c r="G12" s="32">
        <f t="shared" si="2"/>
        <v>0.76243561732024667</v>
      </c>
      <c r="H12" s="32">
        <f t="shared" si="3"/>
        <v>14.870921766458896</v>
      </c>
    </row>
    <row r="13" spans="1:8" ht="12" x14ac:dyDescent="0.25">
      <c r="A13" s="28">
        <v>44805</v>
      </c>
      <c r="B13" s="29">
        <v>5190198</v>
      </c>
      <c r="C13" s="30">
        <v>0.99042666666666646</v>
      </c>
      <c r="D13" s="31">
        <f t="shared" si="0"/>
        <v>5140510.5044799987</v>
      </c>
      <c r="E13" s="61">
        <v>68170.19</v>
      </c>
      <c r="F13" s="62">
        <f t="shared" si="1"/>
        <v>6817019</v>
      </c>
      <c r="G13" s="32">
        <f t="shared" si="2"/>
        <v>0.7540701448066961</v>
      </c>
      <c r="H13" s="32">
        <f t="shared" si="3"/>
        <v>14.707757448761209</v>
      </c>
    </row>
    <row r="14" spans="1:8" ht="12" x14ac:dyDescent="0.25">
      <c r="A14" s="28">
        <v>44835</v>
      </c>
      <c r="B14" s="29">
        <v>4495516</v>
      </c>
      <c r="C14" s="30">
        <v>0.98348387096774181</v>
      </c>
      <c r="D14" s="31">
        <f t="shared" si="0"/>
        <v>4421267.4776774189</v>
      </c>
      <c r="E14" s="61">
        <v>53240.23</v>
      </c>
      <c r="F14" s="62">
        <f t="shared" si="1"/>
        <v>5324023</v>
      </c>
      <c r="G14" s="32">
        <f t="shared" si="2"/>
        <v>0.83043733614175197</v>
      </c>
      <c r="H14" s="32">
        <f t="shared" si="3"/>
        <v>16.197260958394345</v>
      </c>
    </row>
    <row r="15" spans="1:8" ht="12" x14ac:dyDescent="0.25">
      <c r="A15" s="28">
        <v>44866</v>
      </c>
      <c r="B15" s="29">
        <v>4843312</v>
      </c>
      <c r="C15" s="30">
        <v>1.022605</v>
      </c>
      <c r="D15" s="31">
        <f t="shared" si="0"/>
        <v>4952795.06776</v>
      </c>
      <c r="E15" s="61">
        <v>58513.42</v>
      </c>
      <c r="F15" s="62">
        <f t="shared" si="1"/>
        <v>5851342</v>
      </c>
      <c r="G15" s="32">
        <f t="shared" si="2"/>
        <v>0.84643746131400288</v>
      </c>
      <c r="H15" s="32">
        <f t="shared" si="3"/>
        <v>16.509335321507621</v>
      </c>
    </row>
    <row r="16" spans="1:8" ht="12" x14ac:dyDescent="0.25">
      <c r="A16" s="28">
        <v>44896</v>
      </c>
      <c r="B16" s="29">
        <v>4833804</v>
      </c>
      <c r="C16" s="30">
        <v>1.0591322580645164</v>
      </c>
      <c r="D16" s="31">
        <f t="shared" si="0"/>
        <v>5119637.7455612915</v>
      </c>
      <c r="E16" s="61">
        <v>55422.89</v>
      </c>
      <c r="F16" s="62">
        <f t="shared" si="1"/>
        <v>5542289</v>
      </c>
      <c r="G16" s="32">
        <f t="shared" si="2"/>
        <v>0.92374066844245972</v>
      </c>
      <c r="H16" s="32">
        <f t="shared" si="3"/>
        <v>18.017095346602034</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157</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10302413</v>
      </c>
      <c r="C5" s="30">
        <v>1.1324870967741936</v>
      </c>
      <c r="D5" s="31">
        <f>+B5*C5</f>
        <v>11667349.78813871</v>
      </c>
      <c r="E5" s="66">
        <v>164265.60000000001</v>
      </c>
      <c r="F5" s="67">
        <f>+E5*100</f>
        <v>16426560</v>
      </c>
      <c r="G5" s="32">
        <f>+D5/F5</f>
        <v>0.71027347102124305</v>
      </c>
      <c r="H5" s="32">
        <f>+G5*$D$22</f>
        <v>13.853525439265477</v>
      </c>
    </row>
    <row r="6" spans="1:8" ht="12" x14ac:dyDescent="0.25">
      <c r="A6" s="28">
        <v>44593</v>
      </c>
      <c r="B6" s="29">
        <v>10286282</v>
      </c>
      <c r="C6" s="30">
        <v>1.1346446428571428</v>
      </c>
      <c r="D6" s="31">
        <f t="shared" ref="D6:D16" si="0">+B6*C6</f>
        <v>11671274.766217858</v>
      </c>
      <c r="E6" s="66">
        <v>159400.47</v>
      </c>
      <c r="F6" s="67">
        <f t="shared" ref="F6:F16" si="1">+E6*100</f>
        <v>15940047</v>
      </c>
      <c r="G6" s="32">
        <f t="shared" ref="G6:G16" si="2">+D6/F6</f>
        <v>0.73219826555203116</v>
      </c>
      <c r="H6" s="32">
        <f t="shared" ref="H6:H16" si="3">+G6*$D$22</f>
        <v>14.281157486885425</v>
      </c>
    </row>
    <row r="7" spans="1:8" ht="12" x14ac:dyDescent="0.25">
      <c r="A7" s="28">
        <v>44621</v>
      </c>
      <c r="B7" s="29">
        <v>13616153</v>
      </c>
      <c r="C7" s="30">
        <v>1.1004645161290325</v>
      </c>
      <c r="D7" s="31">
        <f t="shared" si="0"/>
        <v>14984093.222683875</v>
      </c>
      <c r="E7" s="66">
        <v>201070.15</v>
      </c>
      <c r="F7" s="67">
        <f t="shared" si="1"/>
        <v>20107015</v>
      </c>
      <c r="G7" s="32">
        <f t="shared" si="2"/>
        <v>0.74521719025344513</v>
      </c>
      <c r="H7" s="32">
        <f t="shared" si="3"/>
        <v>14.535085040006052</v>
      </c>
    </row>
    <row r="8" spans="1:8" ht="12" x14ac:dyDescent="0.25">
      <c r="A8" s="28">
        <v>44652</v>
      </c>
      <c r="B8" s="29">
        <v>13596527</v>
      </c>
      <c r="C8" s="30">
        <v>1.0816299999999999</v>
      </c>
      <c r="D8" s="31">
        <f t="shared" si="0"/>
        <v>14706411.499009999</v>
      </c>
      <c r="E8" s="66">
        <v>200655.86</v>
      </c>
      <c r="F8" s="67">
        <f t="shared" si="1"/>
        <v>20065586</v>
      </c>
      <c r="G8" s="32">
        <f t="shared" si="2"/>
        <v>0.73291711983941055</v>
      </c>
      <c r="H8" s="32">
        <f t="shared" si="3"/>
        <v>14.29517837681535</v>
      </c>
    </row>
    <row r="9" spans="1:8" ht="12" x14ac:dyDescent="0.25">
      <c r="A9" s="28">
        <v>44682</v>
      </c>
      <c r="B9" s="29">
        <v>12999174</v>
      </c>
      <c r="C9" s="30">
        <v>1.0574758064516128</v>
      </c>
      <c r="D9" s="31">
        <f t="shared" si="0"/>
        <v>13746312.008854836</v>
      </c>
      <c r="E9" s="66">
        <v>195037.32</v>
      </c>
      <c r="F9" s="67">
        <f t="shared" si="1"/>
        <v>19503732</v>
      </c>
      <c r="G9" s="32">
        <f t="shared" si="2"/>
        <v>0.70480418869859551</v>
      </c>
      <c r="H9" s="32">
        <f t="shared" si="3"/>
        <v>13.746849848971529</v>
      </c>
    </row>
    <row r="10" spans="1:8" ht="12" x14ac:dyDescent="0.25">
      <c r="A10" s="28">
        <v>44713</v>
      </c>
      <c r="B10" s="29">
        <v>10105182</v>
      </c>
      <c r="C10" s="30">
        <v>1.0565550000000001</v>
      </c>
      <c r="D10" s="31">
        <f t="shared" si="0"/>
        <v>10676680.568010001</v>
      </c>
      <c r="E10" s="66">
        <v>154092.85</v>
      </c>
      <c r="F10" s="67">
        <f t="shared" si="1"/>
        <v>15409285</v>
      </c>
      <c r="G10" s="32">
        <f t="shared" si="2"/>
        <v>0.69287319742674636</v>
      </c>
      <c r="H10" s="32">
        <f t="shared" si="3"/>
        <v>13.514141888103209</v>
      </c>
    </row>
    <row r="11" spans="1:8" ht="12" x14ac:dyDescent="0.25">
      <c r="A11" s="28">
        <v>44743</v>
      </c>
      <c r="B11" s="29">
        <v>7063874</v>
      </c>
      <c r="C11" s="30">
        <v>1.0192290322580646</v>
      </c>
      <c r="D11" s="31">
        <f>+B11*C11</f>
        <v>7199705.4610129036</v>
      </c>
      <c r="E11" s="66">
        <v>102656.59</v>
      </c>
      <c r="F11" s="67">
        <f>+E11*100</f>
        <v>10265659</v>
      </c>
      <c r="G11" s="32">
        <f>+D11/F11</f>
        <v>0.70133884838887628</v>
      </c>
      <c r="H11" s="32">
        <f>+G11*$D$22</f>
        <v>13.679260135860911</v>
      </c>
    </row>
    <row r="12" spans="1:8" ht="12" x14ac:dyDescent="0.25">
      <c r="A12" s="28">
        <v>44774</v>
      </c>
      <c r="B12" s="29">
        <v>8503007</v>
      </c>
      <c r="C12" s="30">
        <v>1.0125580645161292</v>
      </c>
      <c r="D12" s="31">
        <f t="shared" si="0"/>
        <v>8609788.3104870971</v>
      </c>
      <c r="E12" s="66">
        <v>120439.09</v>
      </c>
      <c r="F12" s="67">
        <f t="shared" si="1"/>
        <v>12043909</v>
      </c>
      <c r="G12" s="32">
        <f t="shared" si="2"/>
        <v>0.71486660273563152</v>
      </c>
      <c r="H12" s="32">
        <f t="shared" si="3"/>
        <v>13.943112154308752</v>
      </c>
    </row>
    <row r="13" spans="1:8" ht="12" x14ac:dyDescent="0.25">
      <c r="A13" s="28">
        <v>44805</v>
      </c>
      <c r="B13" s="29">
        <v>9599728</v>
      </c>
      <c r="C13" s="30">
        <v>0.99042666666666646</v>
      </c>
      <c r="D13" s="31">
        <f t="shared" si="0"/>
        <v>9507826.6039466653</v>
      </c>
      <c r="E13" s="66">
        <v>129455.99</v>
      </c>
      <c r="F13" s="67">
        <f t="shared" si="1"/>
        <v>12945599</v>
      </c>
      <c r="G13" s="32">
        <f t="shared" si="2"/>
        <v>0.7344447023229026</v>
      </c>
      <c r="H13" s="32">
        <f t="shared" si="3"/>
        <v>14.324973101888224</v>
      </c>
    </row>
    <row r="14" spans="1:8" ht="12" x14ac:dyDescent="0.25">
      <c r="A14" s="28">
        <v>44835</v>
      </c>
      <c r="B14" s="29">
        <v>9803547</v>
      </c>
      <c r="C14" s="30">
        <v>0.98348387096774181</v>
      </c>
      <c r="D14" s="31">
        <f t="shared" si="0"/>
        <v>9641630.3527741916</v>
      </c>
      <c r="E14" s="66">
        <v>126826.03</v>
      </c>
      <c r="F14" s="67">
        <f t="shared" si="1"/>
        <v>12682603</v>
      </c>
      <c r="G14" s="32">
        <f t="shared" si="2"/>
        <v>0.76022488071054428</v>
      </c>
      <c r="H14" s="32">
        <f t="shared" si="3"/>
        <v>14.827802465074893</v>
      </c>
    </row>
    <row r="15" spans="1:8" ht="12" x14ac:dyDescent="0.25">
      <c r="A15" s="28">
        <v>44866</v>
      </c>
      <c r="B15" s="29">
        <v>9442127</v>
      </c>
      <c r="C15" s="30">
        <v>1.022605</v>
      </c>
      <c r="D15" s="31">
        <f t="shared" si="0"/>
        <v>9655566.2808350008</v>
      </c>
      <c r="E15" s="66">
        <v>117886.14</v>
      </c>
      <c r="F15" s="67">
        <f t="shared" si="1"/>
        <v>11788614</v>
      </c>
      <c r="G15" s="32">
        <f t="shared" si="2"/>
        <v>0.8190586510708554</v>
      </c>
      <c r="H15" s="32">
        <f t="shared" si="3"/>
        <v>15.975325451119371</v>
      </c>
    </row>
    <row r="16" spans="1:8" ht="12" x14ac:dyDescent="0.25">
      <c r="A16" s="28">
        <v>44896</v>
      </c>
      <c r="B16" s="29">
        <v>10030833</v>
      </c>
      <c r="C16" s="30">
        <v>1.0591322580645164</v>
      </c>
      <c r="D16" s="31">
        <f t="shared" si="0"/>
        <v>10623978.805558067</v>
      </c>
      <c r="E16" s="66">
        <v>125733.15</v>
      </c>
      <c r="F16" s="67">
        <f t="shared" si="1"/>
        <v>12573315</v>
      </c>
      <c r="G16" s="32">
        <f t="shared" si="2"/>
        <v>0.84496243079554334</v>
      </c>
      <c r="H16" s="32">
        <f t="shared" si="3"/>
        <v>16.48056559597952</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A156D-0EBC-465B-B94A-4DB3B2A55982}">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279</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c r="C5" s="30">
        <v>1.1324870967741936</v>
      </c>
      <c r="D5" s="31">
        <v>0</v>
      </c>
      <c r="E5" s="63">
        <v>0</v>
      </c>
      <c r="F5" s="63">
        <f>+E5*100</f>
        <v>0</v>
      </c>
      <c r="G5" s="32">
        <v>0</v>
      </c>
      <c r="H5" s="32">
        <f>+G5*$D$22</f>
        <v>0</v>
      </c>
    </row>
    <row r="6" spans="1:8" ht="12" x14ac:dyDescent="0.25">
      <c r="A6" s="28">
        <v>44593</v>
      </c>
      <c r="B6" s="29"/>
      <c r="C6" s="30">
        <v>1.1346446428571428</v>
      </c>
      <c r="D6" s="31">
        <f t="shared" ref="D6:D16" si="0">+B6*C6</f>
        <v>0</v>
      </c>
      <c r="E6" s="63">
        <v>0</v>
      </c>
      <c r="F6" s="63">
        <f t="shared" ref="F6:F16" si="1">+E6*100</f>
        <v>0</v>
      </c>
      <c r="G6" s="32">
        <v>0</v>
      </c>
      <c r="H6" s="32">
        <f t="shared" ref="H6:H16" si="2">+G6*$D$22</f>
        <v>0</v>
      </c>
    </row>
    <row r="7" spans="1:8" ht="12" x14ac:dyDescent="0.25">
      <c r="A7" s="28">
        <v>44621</v>
      </c>
      <c r="B7" s="29">
        <v>210095</v>
      </c>
      <c r="C7" s="30">
        <v>1.1004645161290325</v>
      </c>
      <c r="D7" s="31">
        <f t="shared" si="0"/>
        <v>231202.09251612908</v>
      </c>
      <c r="E7" s="61">
        <v>4256.8100000000004</v>
      </c>
      <c r="F7" s="62">
        <f t="shared" si="1"/>
        <v>425681.00000000006</v>
      </c>
      <c r="G7" s="32">
        <f t="shared" ref="G7" si="3">+D7/F7</f>
        <v>0.54313463019521435</v>
      </c>
      <c r="H7" s="32">
        <f t="shared" si="2"/>
        <v>10.593566736396395</v>
      </c>
    </row>
    <row r="8" spans="1:8" ht="12" x14ac:dyDescent="0.25">
      <c r="A8" s="28">
        <v>44652</v>
      </c>
      <c r="B8" s="29"/>
      <c r="C8" s="30">
        <v>1.0816299999999999</v>
      </c>
      <c r="D8" s="31">
        <f t="shared" si="0"/>
        <v>0</v>
      </c>
      <c r="E8" s="63">
        <v>0</v>
      </c>
      <c r="F8" s="63">
        <f t="shared" si="1"/>
        <v>0</v>
      </c>
      <c r="G8" s="32">
        <v>0</v>
      </c>
      <c r="H8" s="32">
        <f t="shared" si="2"/>
        <v>0</v>
      </c>
    </row>
    <row r="9" spans="1:8" ht="12" x14ac:dyDescent="0.25">
      <c r="A9" s="28">
        <v>44682</v>
      </c>
      <c r="B9" s="29"/>
      <c r="C9" s="30">
        <v>1.0574758064516128</v>
      </c>
      <c r="D9" s="31">
        <f t="shared" si="0"/>
        <v>0</v>
      </c>
      <c r="E9" s="63">
        <v>0</v>
      </c>
      <c r="F9" s="63">
        <f t="shared" si="1"/>
        <v>0</v>
      </c>
      <c r="G9" s="32">
        <v>0</v>
      </c>
      <c r="H9" s="32">
        <f t="shared" si="2"/>
        <v>0</v>
      </c>
    </row>
    <row r="10" spans="1:8" ht="12" x14ac:dyDescent="0.25">
      <c r="A10" s="28">
        <v>44713</v>
      </c>
      <c r="B10" s="29"/>
      <c r="C10" s="30">
        <v>1.0565550000000001</v>
      </c>
      <c r="D10" s="31">
        <f t="shared" si="0"/>
        <v>0</v>
      </c>
      <c r="E10" s="63">
        <v>0</v>
      </c>
      <c r="F10" s="63">
        <f t="shared" si="1"/>
        <v>0</v>
      </c>
      <c r="G10" s="32">
        <v>0</v>
      </c>
      <c r="H10" s="32">
        <f t="shared" si="2"/>
        <v>0</v>
      </c>
    </row>
    <row r="11" spans="1:8" ht="12" x14ac:dyDescent="0.25">
      <c r="A11" s="28">
        <v>44743</v>
      </c>
      <c r="B11" s="29"/>
      <c r="C11" s="30">
        <v>1.0192290322580646</v>
      </c>
      <c r="D11" s="31">
        <f>+B11*C11</f>
        <v>0</v>
      </c>
      <c r="E11" s="63">
        <v>0</v>
      </c>
      <c r="F11" s="63">
        <f>+E11*100</f>
        <v>0</v>
      </c>
      <c r="G11" s="32">
        <v>0</v>
      </c>
      <c r="H11" s="32">
        <f>+G11*$D$22</f>
        <v>0</v>
      </c>
    </row>
    <row r="12" spans="1:8" ht="12" x14ac:dyDescent="0.25">
      <c r="A12" s="28">
        <v>44774</v>
      </c>
      <c r="B12" s="29"/>
      <c r="C12" s="30">
        <v>1.0125580645161292</v>
      </c>
      <c r="D12" s="31">
        <f t="shared" si="0"/>
        <v>0</v>
      </c>
      <c r="E12" s="63">
        <v>0</v>
      </c>
      <c r="F12" s="63">
        <f t="shared" si="1"/>
        <v>0</v>
      </c>
      <c r="G12" s="32">
        <v>0</v>
      </c>
      <c r="H12" s="32">
        <f t="shared" si="2"/>
        <v>0</v>
      </c>
    </row>
    <row r="13" spans="1:8" ht="12" x14ac:dyDescent="0.25">
      <c r="A13" s="28">
        <v>44805</v>
      </c>
      <c r="B13" s="29"/>
      <c r="C13" s="30">
        <v>0.99042666666666646</v>
      </c>
      <c r="D13" s="31">
        <f t="shared" si="0"/>
        <v>0</v>
      </c>
      <c r="E13" s="63">
        <v>0</v>
      </c>
      <c r="F13" s="63">
        <f t="shared" si="1"/>
        <v>0</v>
      </c>
      <c r="G13" s="32">
        <v>0</v>
      </c>
      <c r="H13" s="32">
        <f t="shared" si="2"/>
        <v>0</v>
      </c>
    </row>
    <row r="14" spans="1:8" ht="12" x14ac:dyDescent="0.25">
      <c r="A14" s="28">
        <v>44835</v>
      </c>
      <c r="B14" s="29"/>
      <c r="C14" s="30">
        <v>0.98348387096774181</v>
      </c>
      <c r="D14" s="31">
        <f t="shared" si="0"/>
        <v>0</v>
      </c>
      <c r="E14" s="63">
        <v>0</v>
      </c>
      <c r="F14" s="63">
        <f t="shared" si="1"/>
        <v>0</v>
      </c>
      <c r="G14" s="32">
        <v>0</v>
      </c>
      <c r="H14" s="32">
        <f t="shared" si="2"/>
        <v>0</v>
      </c>
    </row>
    <row r="15" spans="1:8" ht="12" x14ac:dyDescent="0.25">
      <c r="A15" s="28">
        <v>44866</v>
      </c>
      <c r="B15" s="29"/>
      <c r="C15" s="30">
        <v>1.022605</v>
      </c>
      <c r="D15" s="31">
        <f t="shared" si="0"/>
        <v>0</v>
      </c>
      <c r="E15" s="63">
        <v>0</v>
      </c>
      <c r="F15" s="63">
        <f t="shared" si="1"/>
        <v>0</v>
      </c>
      <c r="G15" s="32">
        <v>0</v>
      </c>
      <c r="H15" s="32">
        <f t="shared" si="2"/>
        <v>0</v>
      </c>
    </row>
    <row r="16" spans="1:8" ht="12" x14ac:dyDescent="0.25">
      <c r="A16" s="28">
        <v>44896</v>
      </c>
      <c r="B16" s="29"/>
      <c r="C16" s="30">
        <v>1.0591322580645164</v>
      </c>
      <c r="D16" s="31">
        <f t="shared" si="0"/>
        <v>0</v>
      </c>
      <c r="E16" s="63">
        <v>0</v>
      </c>
      <c r="F16" s="63">
        <f t="shared" si="1"/>
        <v>0</v>
      </c>
      <c r="G16" s="32">
        <v>0</v>
      </c>
      <c r="H16" s="32">
        <f t="shared" si="2"/>
        <v>0</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229"/>
  <sheetViews>
    <sheetView workbookViewId="0">
      <selection sqref="A1:G1"/>
    </sheetView>
  </sheetViews>
  <sheetFormatPr baseColWidth="10" defaultColWidth="9.109375" defaultRowHeight="13.8" x14ac:dyDescent="0.3"/>
  <cols>
    <col min="1" max="1" width="21" style="43" bestFit="1" customWidth="1"/>
    <col min="2" max="2" width="27.109375" style="43" customWidth="1"/>
    <col min="3" max="3" width="8.44140625" style="43" bestFit="1" customWidth="1"/>
    <col min="4" max="4" width="9.88671875" style="45" bestFit="1" customWidth="1"/>
    <col min="5" max="6" width="15.33203125" style="45" bestFit="1" customWidth="1"/>
    <col min="7" max="7" width="15.5546875" style="43" bestFit="1" customWidth="1"/>
    <col min="8" max="8" width="35.6640625" style="43" bestFit="1" customWidth="1"/>
    <col min="9" max="9" width="39.109375" style="43" bestFit="1" customWidth="1"/>
    <col min="10" max="10" width="14.88671875" style="43" customWidth="1"/>
    <col min="11" max="11" width="17.5546875" style="43" customWidth="1"/>
    <col min="12" max="12" width="18.6640625" style="43" customWidth="1"/>
    <col min="13" max="13" width="17.6640625" style="43" customWidth="1"/>
    <col min="14" max="26" width="14.88671875" style="43" customWidth="1"/>
    <col min="27" max="27" width="9.109375" style="43" customWidth="1"/>
    <col min="28" max="16384" width="9.109375" style="43"/>
  </cols>
  <sheetData>
    <row r="1" spans="1:13" ht="57" customHeight="1" x14ac:dyDescent="0.3">
      <c r="A1" s="89" t="s">
        <v>166</v>
      </c>
      <c r="B1" s="90"/>
      <c r="C1" s="90"/>
      <c r="D1" s="90"/>
      <c r="E1" s="90"/>
      <c r="F1" s="90"/>
      <c r="G1" s="90"/>
    </row>
    <row r="2" spans="1:13" ht="27" customHeight="1" x14ac:dyDescent="0.3">
      <c r="A2" s="44"/>
    </row>
    <row r="3" spans="1:13" ht="41.25" customHeight="1" x14ac:dyDescent="0.3">
      <c r="A3" s="46" t="s">
        <v>167</v>
      </c>
      <c r="B3" s="47" t="s">
        <v>168</v>
      </c>
      <c r="C3" s="48" t="s">
        <v>169</v>
      </c>
      <c r="D3" s="49" t="s">
        <v>170</v>
      </c>
      <c r="E3" s="49" t="s">
        <v>171</v>
      </c>
      <c r="F3" s="50" t="s">
        <v>172</v>
      </c>
      <c r="G3" s="50" t="s">
        <v>173</v>
      </c>
      <c r="H3" s="48" t="s">
        <v>174</v>
      </c>
      <c r="I3" s="48" t="s">
        <v>175</v>
      </c>
    </row>
    <row r="4" spans="1:13" ht="15.6" x14ac:dyDescent="0.3">
      <c r="A4" s="51" t="s">
        <v>176</v>
      </c>
      <c r="B4" s="52" t="s">
        <v>177</v>
      </c>
      <c r="C4" s="51" t="s">
        <v>195</v>
      </c>
      <c r="D4" s="53" t="s">
        <v>179</v>
      </c>
      <c r="E4" s="54">
        <v>52879.07</v>
      </c>
      <c r="F4" s="54">
        <v>72310.5</v>
      </c>
      <c r="G4" s="55">
        <v>0</v>
      </c>
      <c r="H4" s="55" t="s">
        <v>197</v>
      </c>
      <c r="I4" s="55" t="s">
        <v>217</v>
      </c>
      <c r="K4" s="1" t="s">
        <v>8</v>
      </c>
      <c r="L4" t="s">
        <v>221</v>
      </c>
      <c r="M4" t="s">
        <v>222</v>
      </c>
    </row>
    <row r="5" spans="1:13" ht="31.2" x14ac:dyDescent="0.3">
      <c r="A5" s="51" t="s">
        <v>176</v>
      </c>
      <c r="B5" s="52" t="s">
        <v>177</v>
      </c>
      <c r="C5" s="51" t="s">
        <v>195</v>
      </c>
      <c r="D5" s="53" t="s">
        <v>179</v>
      </c>
      <c r="E5" s="54">
        <v>25522889.02</v>
      </c>
      <c r="F5" s="54">
        <v>34746369.200000003</v>
      </c>
      <c r="G5" s="55">
        <v>0</v>
      </c>
      <c r="H5" s="55" t="s">
        <v>197</v>
      </c>
      <c r="I5" s="55" t="s">
        <v>219</v>
      </c>
      <c r="K5" s="56" t="s">
        <v>195</v>
      </c>
      <c r="L5" s="56">
        <v>110916957.7</v>
      </c>
      <c r="M5" s="56">
        <v>81456247.670000017</v>
      </c>
    </row>
    <row r="6" spans="1:13" ht="15.6" x14ac:dyDescent="0.3">
      <c r="A6" s="51" t="s">
        <v>176</v>
      </c>
      <c r="B6" s="52" t="s">
        <v>177</v>
      </c>
      <c r="C6" s="51" t="s">
        <v>195</v>
      </c>
      <c r="D6" s="53" t="s">
        <v>179</v>
      </c>
      <c r="E6" s="54">
        <v>4151938.93</v>
      </c>
      <c r="F6" s="54">
        <v>5682128.9000000004</v>
      </c>
      <c r="G6" s="55">
        <v>0</v>
      </c>
      <c r="H6" s="55" t="s">
        <v>197</v>
      </c>
      <c r="I6" s="55" t="s">
        <v>198</v>
      </c>
      <c r="K6" s="56" t="s">
        <v>192</v>
      </c>
      <c r="L6" s="56">
        <v>126220318.95999998</v>
      </c>
      <c r="M6" s="56">
        <v>92837388.340000033</v>
      </c>
    </row>
    <row r="7" spans="1:13" ht="15.6" x14ac:dyDescent="0.3">
      <c r="A7" s="51" t="s">
        <v>176</v>
      </c>
      <c r="B7" s="52" t="s">
        <v>177</v>
      </c>
      <c r="C7" s="51" t="s">
        <v>195</v>
      </c>
      <c r="D7" s="53" t="s">
        <v>179</v>
      </c>
      <c r="E7" s="54">
        <v>78846</v>
      </c>
      <c r="F7" s="54">
        <v>108000</v>
      </c>
      <c r="G7" s="55">
        <v>0</v>
      </c>
      <c r="H7" s="55" t="s">
        <v>197</v>
      </c>
      <c r="I7" s="55" t="s">
        <v>202</v>
      </c>
      <c r="K7" s="56" t="s">
        <v>191</v>
      </c>
      <c r="L7" s="56">
        <v>141319422.13</v>
      </c>
      <c r="M7" s="56">
        <v>104849985.45999998</v>
      </c>
    </row>
    <row r="8" spans="1:13" ht="31.2" x14ac:dyDescent="0.3">
      <c r="A8" s="51" t="s">
        <v>176</v>
      </c>
      <c r="B8" s="52" t="s">
        <v>177</v>
      </c>
      <c r="C8" s="51" t="s">
        <v>195</v>
      </c>
      <c r="D8" s="53" t="s">
        <v>179</v>
      </c>
      <c r="E8" s="54">
        <v>495405.2</v>
      </c>
      <c r="F8" s="54">
        <v>645452.96</v>
      </c>
      <c r="G8" s="55">
        <v>0</v>
      </c>
      <c r="H8" s="55" t="s">
        <v>211</v>
      </c>
      <c r="I8" s="55" t="s">
        <v>212</v>
      </c>
      <c r="K8" s="56" t="s">
        <v>190</v>
      </c>
      <c r="L8" s="56">
        <v>134645986.88999999</v>
      </c>
      <c r="M8" s="56">
        <v>99991347.279999986</v>
      </c>
    </row>
    <row r="9" spans="1:13" ht="31.2" x14ac:dyDescent="0.3">
      <c r="A9" s="51" t="s">
        <v>176</v>
      </c>
      <c r="B9" s="52" t="s">
        <v>177</v>
      </c>
      <c r="C9" s="51" t="s">
        <v>195</v>
      </c>
      <c r="D9" s="53" t="s">
        <v>179</v>
      </c>
      <c r="E9" s="54">
        <v>19894568.190000001</v>
      </c>
      <c r="F9" s="54">
        <v>27148519.030000001</v>
      </c>
      <c r="G9" s="55">
        <v>0</v>
      </c>
      <c r="H9" s="55" t="s">
        <v>211</v>
      </c>
      <c r="I9" s="55" t="s">
        <v>218</v>
      </c>
      <c r="K9" s="56" t="s">
        <v>189</v>
      </c>
      <c r="L9" s="56">
        <v>127862706.05</v>
      </c>
      <c r="M9" s="56">
        <v>94496086.35999997</v>
      </c>
    </row>
    <row r="10" spans="1:13" ht="31.2" x14ac:dyDescent="0.3">
      <c r="A10" s="51" t="s">
        <v>176</v>
      </c>
      <c r="B10" s="52" t="s">
        <v>177</v>
      </c>
      <c r="C10" s="51" t="s">
        <v>195</v>
      </c>
      <c r="D10" s="53" t="s">
        <v>179</v>
      </c>
      <c r="E10" s="54">
        <v>22836763.93</v>
      </c>
      <c r="F10" s="54">
        <v>31041207.84</v>
      </c>
      <c r="G10" s="55">
        <v>0</v>
      </c>
      <c r="H10" s="55" t="s">
        <v>204</v>
      </c>
      <c r="I10" s="55" t="s">
        <v>205</v>
      </c>
      <c r="K10" s="56" t="s">
        <v>188</v>
      </c>
      <c r="L10" s="56">
        <v>119567030.59999999</v>
      </c>
      <c r="M10" s="56">
        <v>88040743.319999993</v>
      </c>
    </row>
    <row r="11" spans="1:13" ht="15.6" x14ac:dyDescent="0.3">
      <c r="A11" s="51" t="s">
        <v>176</v>
      </c>
      <c r="B11" s="52" t="s">
        <v>177</v>
      </c>
      <c r="C11" s="51" t="s">
        <v>195</v>
      </c>
      <c r="D11" s="53" t="s">
        <v>179</v>
      </c>
      <c r="E11" s="54">
        <v>1045916.81</v>
      </c>
      <c r="F11" s="54">
        <v>1425717.97</v>
      </c>
      <c r="G11" s="55">
        <v>0</v>
      </c>
      <c r="H11" s="55" t="s">
        <v>208</v>
      </c>
      <c r="I11" s="55" t="s">
        <v>209</v>
      </c>
      <c r="K11" s="56" t="s">
        <v>194</v>
      </c>
      <c r="L11" s="56">
        <v>85988766.739999995</v>
      </c>
      <c r="M11" s="56">
        <v>63158365.43999999</v>
      </c>
    </row>
    <row r="12" spans="1:13" ht="15.6" x14ac:dyDescent="0.3">
      <c r="A12" s="51" t="s">
        <v>176</v>
      </c>
      <c r="B12" s="52" t="s">
        <v>177</v>
      </c>
      <c r="C12" s="51" t="s">
        <v>195</v>
      </c>
      <c r="D12" s="53" t="s">
        <v>179</v>
      </c>
      <c r="E12" s="54">
        <v>127522.2</v>
      </c>
      <c r="F12" s="54">
        <v>174406</v>
      </c>
      <c r="G12" s="55">
        <v>0</v>
      </c>
      <c r="H12" s="55" t="s">
        <v>208</v>
      </c>
      <c r="I12" s="55" t="s">
        <v>220</v>
      </c>
      <c r="K12" s="56" t="s">
        <v>193</v>
      </c>
      <c r="L12" s="56">
        <v>80875326.710000008</v>
      </c>
      <c r="M12" s="56">
        <v>59390138.88000001</v>
      </c>
    </row>
    <row r="13" spans="1:13" ht="15.6" x14ac:dyDescent="0.3">
      <c r="A13" s="51" t="s">
        <v>176</v>
      </c>
      <c r="B13" s="52" t="s">
        <v>177</v>
      </c>
      <c r="C13" s="51" t="s">
        <v>195</v>
      </c>
      <c r="D13" s="53" t="s">
        <v>179</v>
      </c>
      <c r="E13" s="54">
        <v>945847.73</v>
      </c>
      <c r="F13" s="54">
        <v>1293766.6000000001</v>
      </c>
      <c r="G13" s="55">
        <v>0</v>
      </c>
      <c r="H13" s="55" t="s">
        <v>200</v>
      </c>
      <c r="I13" s="55" t="s">
        <v>201</v>
      </c>
      <c r="K13" s="56" t="s">
        <v>183</v>
      </c>
      <c r="L13" s="56">
        <v>89663079.589999974</v>
      </c>
      <c r="M13" s="56">
        <v>65997264.059999995</v>
      </c>
    </row>
    <row r="14" spans="1:13" ht="15.6" x14ac:dyDescent="0.3">
      <c r="A14" s="51" t="s">
        <v>176</v>
      </c>
      <c r="B14" s="52" t="s">
        <v>177</v>
      </c>
      <c r="C14" s="51" t="s">
        <v>195</v>
      </c>
      <c r="D14" s="53" t="s">
        <v>179</v>
      </c>
      <c r="E14" s="54">
        <v>2064955.24</v>
      </c>
      <c r="F14" s="54">
        <v>2794948.3</v>
      </c>
      <c r="G14" s="55">
        <v>0</v>
      </c>
      <c r="H14" s="55" t="s">
        <v>186</v>
      </c>
      <c r="I14" s="55" t="s">
        <v>203</v>
      </c>
      <c r="K14" s="56" t="s">
        <v>182</v>
      </c>
      <c r="L14" s="56">
        <v>117617815.98999999</v>
      </c>
      <c r="M14" s="56">
        <v>86518405.529999986</v>
      </c>
    </row>
    <row r="15" spans="1:13" ht="15.6" x14ac:dyDescent="0.3">
      <c r="A15" s="51" t="s">
        <v>176</v>
      </c>
      <c r="B15" s="52" t="s">
        <v>177</v>
      </c>
      <c r="C15" s="51" t="s">
        <v>195</v>
      </c>
      <c r="D15" s="53" t="s">
        <v>179</v>
      </c>
      <c r="E15" s="54">
        <v>867866.46</v>
      </c>
      <c r="F15" s="54">
        <v>1150905.6000000001</v>
      </c>
      <c r="G15" s="55">
        <v>0</v>
      </c>
      <c r="H15" s="55" t="s">
        <v>186</v>
      </c>
      <c r="I15" s="55" t="s">
        <v>187</v>
      </c>
      <c r="K15" s="56" t="s">
        <v>178</v>
      </c>
      <c r="L15" s="56">
        <v>146684091.75</v>
      </c>
      <c r="M15" s="56">
        <v>108089152.02999999</v>
      </c>
    </row>
    <row r="16" spans="1:13" ht="15.6" x14ac:dyDescent="0.3">
      <c r="A16" s="51" t="s">
        <v>176</v>
      </c>
      <c r="B16" s="52" t="s">
        <v>177</v>
      </c>
      <c r="C16" s="51" t="s">
        <v>195</v>
      </c>
      <c r="D16" s="53" t="s">
        <v>179</v>
      </c>
      <c r="E16" s="54">
        <v>126533.16</v>
      </c>
      <c r="F16" s="54">
        <v>166491</v>
      </c>
      <c r="G16" s="55">
        <v>0</v>
      </c>
      <c r="H16" s="55" t="s">
        <v>186</v>
      </c>
      <c r="I16" s="55" t="s">
        <v>210</v>
      </c>
      <c r="K16" s="56" t="s">
        <v>184</v>
      </c>
      <c r="L16" s="56">
        <v>116857380.92</v>
      </c>
      <c r="M16" s="56">
        <v>86437620.500000015</v>
      </c>
    </row>
    <row r="17" spans="1:13" ht="15.6" x14ac:dyDescent="0.3">
      <c r="A17" s="51" t="s">
        <v>176</v>
      </c>
      <c r="B17" s="52" t="s">
        <v>177</v>
      </c>
      <c r="C17" s="51" t="s">
        <v>195</v>
      </c>
      <c r="D17" s="53" t="s">
        <v>179</v>
      </c>
      <c r="E17" s="54">
        <v>728808.04</v>
      </c>
      <c r="F17" s="54">
        <v>997082.4</v>
      </c>
      <c r="G17" s="55">
        <v>0</v>
      </c>
      <c r="H17" s="55" t="s">
        <v>186</v>
      </c>
      <c r="I17" s="55" t="s">
        <v>216</v>
      </c>
      <c r="K17" s="2" t="s">
        <v>9</v>
      </c>
      <c r="L17" s="57">
        <v>1398218884.03</v>
      </c>
      <c r="M17" s="57">
        <v>1031262744.8699998</v>
      </c>
    </row>
    <row r="18" spans="1:13" ht="15.6" x14ac:dyDescent="0.3">
      <c r="A18" s="51" t="s">
        <v>176</v>
      </c>
      <c r="B18" s="52" t="s">
        <v>177</v>
      </c>
      <c r="C18" s="51" t="s">
        <v>195</v>
      </c>
      <c r="D18" s="53" t="s">
        <v>179</v>
      </c>
      <c r="E18" s="54">
        <v>1857576.06</v>
      </c>
      <c r="F18" s="54">
        <v>2588681.4</v>
      </c>
      <c r="G18" s="55">
        <v>0</v>
      </c>
      <c r="H18" s="55" t="s">
        <v>180</v>
      </c>
      <c r="I18" s="55" t="s">
        <v>206</v>
      </c>
      <c r="K18"/>
      <c r="L18"/>
      <c r="M18"/>
    </row>
    <row r="19" spans="1:13" ht="15.6" x14ac:dyDescent="0.3">
      <c r="A19" s="51" t="s">
        <v>176</v>
      </c>
      <c r="B19" s="52" t="s">
        <v>177</v>
      </c>
      <c r="C19" s="51" t="s">
        <v>195</v>
      </c>
      <c r="D19" s="53" t="s">
        <v>179</v>
      </c>
      <c r="E19" s="54">
        <v>147005.75</v>
      </c>
      <c r="F19" s="54">
        <v>209520</v>
      </c>
      <c r="G19" s="55">
        <v>0</v>
      </c>
      <c r="H19" s="55" t="s">
        <v>180</v>
      </c>
      <c r="I19" s="55" t="s">
        <v>207</v>
      </c>
      <c r="K19"/>
      <c r="L19"/>
      <c r="M19"/>
    </row>
    <row r="20" spans="1:13" ht="15.6" x14ac:dyDescent="0.3">
      <c r="A20" s="51" t="s">
        <v>176</v>
      </c>
      <c r="B20" s="52" t="s">
        <v>177</v>
      </c>
      <c r="C20" s="51" t="s">
        <v>195</v>
      </c>
      <c r="D20" s="53" t="s">
        <v>179</v>
      </c>
      <c r="E20" s="54">
        <v>17718.98</v>
      </c>
      <c r="F20" s="54">
        <v>23400</v>
      </c>
      <c r="G20" s="55">
        <v>0</v>
      </c>
      <c r="H20" s="55" t="s">
        <v>180</v>
      </c>
      <c r="I20" s="55" t="s">
        <v>196</v>
      </c>
      <c r="K20" s="88" t="s">
        <v>280</v>
      </c>
      <c r="L20"/>
      <c r="M20"/>
    </row>
    <row r="21" spans="1:13" ht="15.6" x14ac:dyDescent="0.3">
      <c r="A21" s="51" t="s">
        <v>176</v>
      </c>
      <c r="B21" s="52" t="s">
        <v>177</v>
      </c>
      <c r="C21" s="51" t="s">
        <v>195</v>
      </c>
      <c r="D21" s="53" t="s">
        <v>179</v>
      </c>
      <c r="E21" s="54">
        <v>493206.9</v>
      </c>
      <c r="F21" s="54">
        <v>648050</v>
      </c>
      <c r="G21" s="55">
        <v>0</v>
      </c>
      <c r="H21" s="55" t="s">
        <v>180</v>
      </c>
      <c r="I21" s="55" t="s">
        <v>214</v>
      </c>
      <c r="K21"/>
      <c r="L21"/>
      <c r="M21"/>
    </row>
    <row r="22" spans="1:13" ht="15.6" x14ac:dyDescent="0.3">
      <c r="A22" s="51" t="s">
        <v>176</v>
      </c>
      <c r="B22" s="52" t="s">
        <v>177</v>
      </c>
      <c r="C22" s="51" t="s">
        <v>185</v>
      </c>
      <c r="D22" s="53" t="s">
        <v>179</v>
      </c>
      <c r="E22" s="54">
        <v>67508</v>
      </c>
      <c r="F22" s="54">
        <v>91537.600000000006</v>
      </c>
      <c r="G22" s="55">
        <v>0</v>
      </c>
      <c r="H22" s="55" t="s">
        <v>197</v>
      </c>
      <c r="I22" s="55" t="s">
        <v>217</v>
      </c>
    </row>
    <row r="23" spans="1:13" ht="31.2" x14ac:dyDescent="0.3">
      <c r="A23" s="51" t="s">
        <v>176</v>
      </c>
      <c r="B23" s="52" t="s">
        <v>177</v>
      </c>
      <c r="C23" s="51" t="s">
        <v>185</v>
      </c>
      <c r="D23" s="53" t="s">
        <v>179</v>
      </c>
      <c r="E23" s="54">
        <v>26830963.989999998</v>
      </c>
      <c r="F23" s="54">
        <v>36301376.659999996</v>
      </c>
      <c r="G23" s="55">
        <v>0</v>
      </c>
      <c r="H23" s="55" t="s">
        <v>197</v>
      </c>
      <c r="I23" s="55" t="s">
        <v>219</v>
      </c>
    </row>
    <row r="24" spans="1:13" ht="15.6" x14ac:dyDescent="0.3">
      <c r="A24" s="51" t="s">
        <v>176</v>
      </c>
      <c r="B24" s="52" t="s">
        <v>177</v>
      </c>
      <c r="C24" s="51" t="s">
        <v>185</v>
      </c>
      <c r="D24" s="53" t="s">
        <v>179</v>
      </c>
      <c r="E24" s="54">
        <v>4116193.57</v>
      </c>
      <c r="F24" s="54">
        <v>5548430.6799999997</v>
      </c>
      <c r="G24" s="55">
        <v>0</v>
      </c>
      <c r="H24" s="55" t="s">
        <v>197</v>
      </c>
      <c r="I24" s="55" t="s">
        <v>198</v>
      </c>
    </row>
    <row r="25" spans="1:13" ht="15.6" x14ac:dyDescent="0.3">
      <c r="A25" s="51" t="s">
        <v>176</v>
      </c>
      <c r="B25" s="52" t="s">
        <v>177</v>
      </c>
      <c r="C25" s="51" t="s">
        <v>185</v>
      </c>
      <c r="D25" s="53" t="s">
        <v>179</v>
      </c>
      <c r="E25" s="54">
        <v>352323.57</v>
      </c>
      <c r="F25" s="54">
        <v>448963.24</v>
      </c>
      <c r="G25" s="55">
        <v>0</v>
      </c>
      <c r="H25" s="55" t="s">
        <v>197</v>
      </c>
      <c r="I25" s="55" t="s">
        <v>215</v>
      </c>
    </row>
    <row r="26" spans="1:13" ht="31.2" x14ac:dyDescent="0.3">
      <c r="A26" s="51" t="s">
        <v>176</v>
      </c>
      <c r="B26" s="52" t="s">
        <v>177</v>
      </c>
      <c r="C26" s="51" t="s">
        <v>185</v>
      </c>
      <c r="D26" s="53" t="s">
        <v>179</v>
      </c>
      <c r="E26" s="54">
        <v>708620.08</v>
      </c>
      <c r="F26" s="54">
        <v>855710.71999999997</v>
      </c>
      <c r="G26" s="55">
        <v>0</v>
      </c>
      <c r="H26" s="55" t="s">
        <v>211</v>
      </c>
      <c r="I26" s="55" t="s">
        <v>212</v>
      </c>
    </row>
    <row r="27" spans="1:13" ht="31.2" x14ac:dyDescent="0.3">
      <c r="A27" s="51" t="s">
        <v>176</v>
      </c>
      <c r="B27" s="52" t="s">
        <v>177</v>
      </c>
      <c r="C27" s="51" t="s">
        <v>185</v>
      </c>
      <c r="D27" s="53" t="s">
        <v>179</v>
      </c>
      <c r="E27" s="54">
        <v>24321497.379999999</v>
      </c>
      <c r="F27" s="54">
        <v>33133153.780000001</v>
      </c>
      <c r="G27" s="55">
        <v>0</v>
      </c>
      <c r="H27" s="55" t="s">
        <v>211</v>
      </c>
      <c r="I27" s="55" t="s">
        <v>218</v>
      </c>
    </row>
    <row r="28" spans="1:13" ht="31.2" x14ac:dyDescent="0.3">
      <c r="A28" s="51" t="s">
        <v>176</v>
      </c>
      <c r="B28" s="52" t="s">
        <v>177</v>
      </c>
      <c r="C28" s="51" t="s">
        <v>185</v>
      </c>
      <c r="D28" s="53" t="s">
        <v>179</v>
      </c>
      <c r="E28" s="54">
        <v>25119261.969999999</v>
      </c>
      <c r="F28" s="54">
        <v>33835450.43</v>
      </c>
      <c r="G28" s="55">
        <v>0</v>
      </c>
      <c r="H28" s="55" t="s">
        <v>204</v>
      </c>
      <c r="I28" s="55" t="s">
        <v>205</v>
      </c>
    </row>
    <row r="29" spans="1:13" ht="15.6" x14ac:dyDescent="0.3">
      <c r="A29" s="51" t="s">
        <v>176</v>
      </c>
      <c r="B29" s="52" t="s">
        <v>177</v>
      </c>
      <c r="C29" s="51" t="s">
        <v>185</v>
      </c>
      <c r="D29" s="53" t="s">
        <v>179</v>
      </c>
      <c r="E29" s="54">
        <v>871729.1</v>
      </c>
      <c r="F29" s="54">
        <v>1177135.42</v>
      </c>
      <c r="G29" s="55">
        <v>0</v>
      </c>
      <c r="H29" s="55" t="s">
        <v>208</v>
      </c>
      <c r="I29" s="55" t="s">
        <v>209</v>
      </c>
    </row>
    <row r="30" spans="1:13" ht="15.6" x14ac:dyDescent="0.3">
      <c r="A30" s="51" t="s">
        <v>176</v>
      </c>
      <c r="B30" s="52" t="s">
        <v>177</v>
      </c>
      <c r="C30" s="51" t="s">
        <v>185</v>
      </c>
      <c r="D30" s="53" t="s">
        <v>179</v>
      </c>
      <c r="E30" s="54">
        <v>144378.29</v>
      </c>
      <c r="F30" s="54">
        <v>196093.8</v>
      </c>
      <c r="G30" s="55">
        <v>0</v>
      </c>
      <c r="H30" s="55" t="s">
        <v>208</v>
      </c>
      <c r="I30" s="55" t="s">
        <v>220</v>
      </c>
    </row>
    <row r="31" spans="1:13" ht="15.6" x14ac:dyDescent="0.3">
      <c r="A31" s="51" t="s">
        <v>176</v>
      </c>
      <c r="B31" s="52" t="s">
        <v>177</v>
      </c>
      <c r="C31" s="51" t="s">
        <v>185</v>
      </c>
      <c r="D31" s="53" t="s">
        <v>179</v>
      </c>
      <c r="E31" s="54">
        <v>1115169.6399999999</v>
      </c>
      <c r="F31" s="54">
        <v>1513453.5</v>
      </c>
      <c r="G31" s="55">
        <v>0</v>
      </c>
      <c r="H31" s="55" t="s">
        <v>200</v>
      </c>
      <c r="I31" s="55" t="s">
        <v>201</v>
      </c>
    </row>
    <row r="32" spans="1:13" ht="15.6" x14ac:dyDescent="0.3">
      <c r="A32" s="51" t="s">
        <v>176</v>
      </c>
      <c r="B32" s="52" t="s">
        <v>177</v>
      </c>
      <c r="C32" s="51" t="s">
        <v>185</v>
      </c>
      <c r="D32" s="53" t="s">
        <v>179</v>
      </c>
      <c r="E32" s="54">
        <v>2539266.0699999998</v>
      </c>
      <c r="F32" s="54">
        <v>3433306.42</v>
      </c>
      <c r="G32" s="55">
        <v>0</v>
      </c>
      <c r="H32" s="55" t="s">
        <v>186</v>
      </c>
      <c r="I32" s="55" t="s">
        <v>203</v>
      </c>
    </row>
    <row r="33" spans="1:9" ht="15.6" x14ac:dyDescent="0.3">
      <c r="A33" s="51" t="s">
        <v>176</v>
      </c>
      <c r="B33" s="52" t="s">
        <v>177</v>
      </c>
      <c r="C33" s="51" t="s">
        <v>185</v>
      </c>
      <c r="D33" s="53" t="s">
        <v>179</v>
      </c>
      <c r="E33" s="54">
        <v>714904.32</v>
      </c>
      <c r="F33" s="54">
        <v>971280</v>
      </c>
      <c r="G33" s="55">
        <v>0</v>
      </c>
      <c r="H33" s="55" t="s">
        <v>186</v>
      </c>
      <c r="I33" s="55" t="s">
        <v>187</v>
      </c>
    </row>
    <row r="34" spans="1:9" ht="15.6" x14ac:dyDescent="0.3">
      <c r="A34" s="51" t="s">
        <v>176</v>
      </c>
      <c r="B34" s="52" t="s">
        <v>177</v>
      </c>
      <c r="C34" s="51" t="s">
        <v>185</v>
      </c>
      <c r="D34" s="53" t="s">
        <v>179</v>
      </c>
      <c r="E34" s="54">
        <v>121068</v>
      </c>
      <c r="F34" s="54">
        <v>165801.60000000001</v>
      </c>
      <c r="G34" s="55">
        <v>0</v>
      </c>
      <c r="H34" s="55" t="s">
        <v>186</v>
      </c>
      <c r="I34" s="55" t="s">
        <v>210</v>
      </c>
    </row>
    <row r="35" spans="1:9" ht="15.6" x14ac:dyDescent="0.3">
      <c r="A35" s="51" t="s">
        <v>176</v>
      </c>
      <c r="B35" s="52" t="s">
        <v>177</v>
      </c>
      <c r="C35" s="51" t="s">
        <v>185</v>
      </c>
      <c r="D35" s="53" t="s">
        <v>179</v>
      </c>
      <c r="E35" s="54">
        <v>806592.7</v>
      </c>
      <c r="F35" s="54">
        <v>1095724.5</v>
      </c>
      <c r="G35" s="55">
        <v>0</v>
      </c>
      <c r="H35" s="55" t="s">
        <v>186</v>
      </c>
      <c r="I35" s="55" t="s">
        <v>216</v>
      </c>
    </row>
    <row r="36" spans="1:9" ht="15.6" x14ac:dyDescent="0.3">
      <c r="A36" s="51" t="s">
        <v>176</v>
      </c>
      <c r="B36" s="52" t="s">
        <v>177</v>
      </c>
      <c r="C36" s="51" t="s">
        <v>185</v>
      </c>
      <c r="D36" s="53" t="s">
        <v>179</v>
      </c>
      <c r="E36" s="54">
        <v>1560369.81</v>
      </c>
      <c r="F36" s="54">
        <v>1702509.5</v>
      </c>
      <c r="G36" s="55">
        <v>0</v>
      </c>
      <c r="H36" s="55" t="s">
        <v>180</v>
      </c>
      <c r="I36" s="55" t="s">
        <v>206</v>
      </c>
    </row>
    <row r="37" spans="1:9" ht="15.6" x14ac:dyDescent="0.3">
      <c r="A37" s="51" t="s">
        <v>176</v>
      </c>
      <c r="B37" s="52" t="s">
        <v>177</v>
      </c>
      <c r="C37" s="51" t="s">
        <v>192</v>
      </c>
      <c r="D37" s="53" t="s">
        <v>179</v>
      </c>
      <c r="E37" s="54">
        <v>26389.56</v>
      </c>
      <c r="F37" s="54">
        <v>36103.4</v>
      </c>
      <c r="G37" s="55">
        <v>0</v>
      </c>
      <c r="H37" s="55" t="s">
        <v>197</v>
      </c>
      <c r="I37" s="55" t="s">
        <v>217</v>
      </c>
    </row>
    <row r="38" spans="1:9" ht="31.2" x14ac:dyDescent="0.3">
      <c r="A38" s="51" t="s">
        <v>176</v>
      </c>
      <c r="B38" s="52" t="s">
        <v>177</v>
      </c>
      <c r="C38" s="51" t="s">
        <v>192</v>
      </c>
      <c r="D38" s="53" t="s">
        <v>179</v>
      </c>
      <c r="E38" s="54">
        <v>28981842.870000001</v>
      </c>
      <c r="F38" s="54">
        <v>39515075.539999999</v>
      </c>
      <c r="G38" s="55">
        <v>0</v>
      </c>
      <c r="H38" s="55" t="s">
        <v>197</v>
      </c>
      <c r="I38" s="55" t="s">
        <v>219</v>
      </c>
    </row>
    <row r="39" spans="1:9" ht="15.6" x14ac:dyDescent="0.3">
      <c r="A39" s="51" t="s">
        <v>176</v>
      </c>
      <c r="B39" s="52" t="s">
        <v>177</v>
      </c>
      <c r="C39" s="51" t="s">
        <v>192</v>
      </c>
      <c r="D39" s="53" t="s">
        <v>179</v>
      </c>
      <c r="E39" s="54">
        <v>4637091.8099999996</v>
      </c>
      <c r="F39" s="54">
        <v>6329235.2599999998</v>
      </c>
      <c r="G39" s="55">
        <v>0</v>
      </c>
      <c r="H39" s="55" t="s">
        <v>197</v>
      </c>
      <c r="I39" s="55" t="s">
        <v>198</v>
      </c>
    </row>
    <row r="40" spans="1:9" ht="31.2" x14ac:dyDescent="0.3">
      <c r="A40" s="51" t="s">
        <v>176</v>
      </c>
      <c r="B40" s="52" t="s">
        <v>177</v>
      </c>
      <c r="C40" s="51" t="s">
        <v>192</v>
      </c>
      <c r="D40" s="53" t="s">
        <v>179</v>
      </c>
      <c r="E40" s="54">
        <v>692614.3</v>
      </c>
      <c r="F40" s="54">
        <v>752740.84</v>
      </c>
      <c r="G40" s="55">
        <v>0</v>
      </c>
      <c r="H40" s="55" t="s">
        <v>211</v>
      </c>
      <c r="I40" s="55" t="s">
        <v>212</v>
      </c>
    </row>
    <row r="41" spans="1:9" ht="31.2" x14ac:dyDescent="0.3">
      <c r="A41" s="51" t="s">
        <v>176</v>
      </c>
      <c r="B41" s="52" t="s">
        <v>177</v>
      </c>
      <c r="C41" s="51" t="s">
        <v>192</v>
      </c>
      <c r="D41" s="53" t="s">
        <v>179</v>
      </c>
      <c r="E41" s="54">
        <v>26280136.09</v>
      </c>
      <c r="F41" s="54">
        <v>35854973.280000001</v>
      </c>
      <c r="G41" s="55">
        <v>0</v>
      </c>
      <c r="H41" s="55" t="s">
        <v>211</v>
      </c>
      <c r="I41" s="55" t="s">
        <v>218</v>
      </c>
    </row>
    <row r="42" spans="1:9" ht="31.2" x14ac:dyDescent="0.3">
      <c r="A42" s="51" t="s">
        <v>176</v>
      </c>
      <c r="B42" s="52" t="s">
        <v>177</v>
      </c>
      <c r="C42" s="51" t="s">
        <v>192</v>
      </c>
      <c r="D42" s="53" t="s">
        <v>179</v>
      </c>
      <c r="E42" s="54">
        <v>22351734.670000002</v>
      </c>
      <c r="F42" s="54">
        <v>30259819.420000002</v>
      </c>
      <c r="G42" s="55">
        <v>0</v>
      </c>
      <c r="H42" s="55" t="s">
        <v>204</v>
      </c>
      <c r="I42" s="55" t="s">
        <v>205</v>
      </c>
    </row>
    <row r="43" spans="1:9" ht="15.6" x14ac:dyDescent="0.3">
      <c r="A43" s="51" t="s">
        <v>176</v>
      </c>
      <c r="B43" s="52" t="s">
        <v>177</v>
      </c>
      <c r="C43" s="51" t="s">
        <v>192</v>
      </c>
      <c r="D43" s="53" t="s">
        <v>179</v>
      </c>
      <c r="E43" s="54">
        <v>1659777</v>
      </c>
      <c r="F43" s="54">
        <v>2264871.9</v>
      </c>
      <c r="G43" s="55">
        <v>0</v>
      </c>
      <c r="H43" s="55" t="s">
        <v>208</v>
      </c>
      <c r="I43" s="55" t="s">
        <v>209</v>
      </c>
    </row>
    <row r="44" spans="1:9" ht="15.6" x14ac:dyDescent="0.3">
      <c r="A44" s="51" t="s">
        <v>176</v>
      </c>
      <c r="B44" s="52" t="s">
        <v>177</v>
      </c>
      <c r="C44" s="51" t="s">
        <v>192</v>
      </c>
      <c r="D44" s="53" t="s">
        <v>179</v>
      </c>
      <c r="E44" s="54">
        <v>28587.65</v>
      </c>
      <c r="F44" s="54">
        <v>39094.050000000003</v>
      </c>
      <c r="G44" s="55">
        <v>0</v>
      </c>
      <c r="H44" s="55" t="s">
        <v>208</v>
      </c>
      <c r="I44" s="55" t="s">
        <v>220</v>
      </c>
    </row>
    <row r="45" spans="1:9" ht="15.6" x14ac:dyDescent="0.3">
      <c r="A45" s="51" t="s">
        <v>176</v>
      </c>
      <c r="B45" s="52" t="s">
        <v>177</v>
      </c>
      <c r="C45" s="51" t="s">
        <v>192</v>
      </c>
      <c r="D45" s="53" t="s">
        <v>179</v>
      </c>
      <c r="E45" s="54">
        <v>796035.18</v>
      </c>
      <c r="F45" s="54">
        <v>1088320.6000000001</v>
      </c>
      <c r="G45" s="55">
        <v>0</v>
      </c>
      <c r="H45" s="55" t="s">
        <v>200</v>
      </c>
      <c r="I45" s="55" t="s">
        <v>201</v>
      </c>
    </row>
    <row r="46" spans="1:9" ht="15.6" x14ac:dyDescent="0.3">
      <c r="A46" s="51" t="s">
        <v>176</v>
      </c>
      <c r="B46" s="52" t="s">
        <v>177</v>
      </c>
      <c r="C46" s="51" t="s">
        <v>192</v>
      </c>
      <c r="D46" s="53" t="s">
        <v>179</v>
      </c>
      <c r="E46" s="54">
        <v>2079227.37</v>
      </c>
      <c r="F46" s="54">
        <v>2834469.05</v>
      </c>
      <c r="G46" s="55">
        <v>0</v>
      </c>
      <c r="H46" s="55" t="s">
        <v>186</v>
      </c>
      <c r="I46" s="55" t="s">
        <v>203</v>
      </c>
    </row>
    <row r="47" spans="1:9" ht="15.6" x14ac:dyDescent="0.3">
      <c r="A47" s="51" t="s">
        <v>176</v>
      </c>
      <c r="B47" s="52" t="s">
        <v>177</v>
      </c>
      <c r="C47" s="51" t="s">
        <v>192</v>
      </c>
      <c r="D47" s="53" t="s">
        <v>179</v>
      </c>
      <c r="E47" s="54">
        <v>668792.37</v>
      </c>
      <c r="F47" s="54">
        <v>914264</v>
      </c>
      <c r="G47" s="55">
        <v>0</v>
      </c>
      <c r="H47" s="55" t="s">
        <v>186</v>
      </c>
      <c r="I47" s="55" t="s">
        <v>187</v>
      </c>
    </row>
    <row r="48" spans="1:9" ht="15.6" x14ac:dyDescent="0.3">
      <c r="A48" s="51" t="s">
        <v>176</v>
      </c>
      <c r="B48" s="52" t="s">
        <v>177</v>
      </c>
      <c r="C48" s="51" t="s">
        <v>192</v>
      </c>
      <c r="D48" s="53" t="s">
        <v>179</v>
      </c>
      <c r="E48" s="54">
        <v>209823.84</v>
      </c>
      <c r="F48" s="54">
        <v>276084</v>
      </c>
      <c r="G48" s="55">
        <v>0</v>
      </c>
      <c r="H48" s="55" t="s">
        <v>186</v>
      </c>
      <c r="I48" s="55" t="s">
        <v>210</v>
      </c>
    </row>
    <row r="49" spans="1:9" ht="15.6" x14ac:dyDescent="0.3">
      <c r="A49" s="51" t="s">
        <v>176</v>
      </c>
      <c r="B49" s="52" t="s">
        <v>177</v>
      </c>
      <c r="C49" s="51" t="s">
        <v>192</v>
      </c>
      <c r="D49" s="53" t="s">
        <v>179</v>
      </c>
      <c r="E49" s="54">
        <v>575373.65</v>
      </c>
      <c r="F49" s="54">
        <v>786902.8</v>
      </c>
      <c r="G49" s="55">
        <v>0</v>
      </c>
      <c r="H49" s="55" t="s">
        <v>186</v>
      </c>
      <c r="I49" s="55" t="s">
        <v>216</v>
      </c>
    </row>
    <row r="50" spans="1:9" ht="15.6" x14ac:dyDescent="0.3">
      <c r="A50" s="51" t="s">
        <v>176</v>
      </c>
      <c r="B50" s="52" t="s">
        <v>177</v>
      </c>
      <c r="C50" s="51" t="s">
        <v>192</v>
      </c>
      <c r="D50" s="53" t="s">
        <v>179</v>
      </c>
      <c r="E50" s="54">
        <v>3020219.39</v>
      </c>
      <c r="F50" s="54">
        <v>4152695.72</v>
      </c>
      <c r="G50" s="55">
        <v>0</v>
      </c>
      <c r="H50" s="55" t="s">
        <v>180</v>
      </c>
      <c r="I50" s="55" t="s">
        <v>206</v>
      </c>
    </row>
    <row r="51" spans="1:9" ht="15.6" x14ac:dyDescent="0.3">
      <c r="A51" s="51" t="s">
        <v>176</v>
      </c>
      <c r="B51" s="52" t="s">
        <v>177</v>
      </c>
      <c r="C51" s="51" t="s">
        <v>192</v>
      </c>
      <c r="D51" s="53" t="s">
        <v>179</v>
      </c>
      <c r="E51" s="54">
        <v>267790.74</v>
      </c>
      <c r="F51" s="54">
        <v>377116.6</v>
      </c>
      <c r="G51" s="55">
        <v>0</v>
      </c>
      <c r="H51" s="55" t="s">
        <v>180</v>
      </c>
      <c r="I51" s="55" t="s">
        <v>207</v>
      </c>
    </row>
    <row r="52" spans="1:9" ht="15.6" x14ac:dyDescent="0.3">
      <c r="A52" s="51" t="s">
        <v>176</v>
      </c>
      <c r="B52" s="52" t="s">
        <v>177</v>
      </c>
      <c r="C52" s="51" t="s">
        <v>192</v>
      </c>
      <c r="D52" s="53" t="s">
        <v>179</v>
      </c>
      <c r="E52" s="54">
        <v>36328.65</v>
      </c>
      <c r="F52" s="54">
        <v>46800</v>
      </c>
      <c r="G52" s="55">
        <v>0</v>
      </c>
      <c r="H52" s="55" t="s">
        <v>180</v>
      </c>
      <c r="I52" s="55" t="s">
        <v>196</v>
      </c>
    </row>
    <row r="53" spans="1:9" ht="15.6" x14ac:dyDescent="0.3">
      <c r="A53" s="51" t="s">
        <v>176</v>
      </c>
      <c r="B53" s="52" t="s">
        <v>177</v>
      </c>
      <c r="C53" s="51" t="s">
        <v>192</v>
      </c>
      <c r="D53" s="53" t="s">
        <v>179</v>
      </c>
      <c r="E53" s="54">
        <v>525623.19999999995</v>
      </c>
      <c r="F53" s="54">
        <v>691752.5</v>
      </c>
      <c r="G53" s="55">
        <v>0</v>
      </c>
      <c r="H53" s="55" t="s">
        <v>180</v>
      </c>
      <c r="I53" s="55" t="s">
        <v>214</v>
      </c>
    </row>
    <row r="54" spans="1:9" ht="15.6" x14ac:dyDescent="0.3">
      <c r="A54" s="51" t="s">
        <v>176</v>
      </c>
      <c r="B54" s="52" t="s">
        <v>177</v>
      </c>
      <c r="C54" s="51" t="s">
        <v>191</v>
      </c>
      <c r="D54" s="53" t="s">
        <v>179</v>
      </c>
      <c r="E54" s="54">
        <v>52237.120000000003</v>
      </c>
      <c r="F54" s="54">
        <v>71198</v>
      </c>
      <c r="G54" s="55">
        <v>0</v>
      </c>
      <c r="H54" s="55" t="s">
        <v>197</v>
      </c>
      <c r="I54" s="55" t="s">
        <v>217</v>
      </c>
    </row>
    <row r="55" spans="1:9" ht="31.2" x14ac:dyDescent="0.3">
      <c r="A55" s="51" t="s">
        <v>176</v>
      </c>
      <c r="B55" s="52" t="s">
        <v>177</v>
      </c>
      <c r="C55" s="51" t="s">
        <v>191</v>
      </c>
      <c r="D55" s="53" t="s">
        <v>179</v>
      </c>
      <c r="E55" s="54">
        <v>33943852.609999999</v>
      </c>
      <c r="F55" s="54">
        <v>46283665.880000003</v>
      </c>
      <c r="G55" s="55">
        <v>0</v>
      </c>
      <c r="H55" s="55" t="s">
        <v>197</v>
      </c>
      <c r="I55" s="55" t="s">
        <v>219</v>
      </c>
    </row>
    <row r="56" spans="1:9" ht="15.6" x14ac:dyDescent="0.3">
      <c r="A56" s="51" t="s">
        <v>176</v>
      </c>
      <c r="B56" s="52" t="s">
        <v>177</v>
      </c>
      <c r="C56" s="51" t="s">
        <v>191</v>
      </c>
      <c r="D56" s="53" t="s">
        <v>179</v>
      </c>
      <c r="E56" s="54">
        <v>5231177</v>
      </c>
      <c r="F56" s="54">
        <v>7044481.1200000001</v>
      </c>
      <c r="G56" s="55">
        <v>0</v>
      </c>
      <c r="H56" s="55" t="s">
        <v>197</v>
      </c>
      <c r="I56" s="55" t="s">
        <v>198</v>
      </c>
    </row>
    <row r="57" spans="1:9" ht="15.6" x14ac:dyDescent="0.3">
      <c r="A57" s="51" t="s">
        <v>176</v>
      </c>
      <c r="B57" s="52" t="s">
        <v>177</v>
      </c>
      <c r="C57" s="51" t="s">
        <v>191</v>
      </c>
      <c r="D57" s="53" t="s">
        <v>179</v>
      </c>
      <c r="E57" s="54">
        <v>164921.97</v>
      </c>
      <c r="F57" s="54">
        <v>187200</v>
      </c>
      <c r="G57" s="55">
        <v>0</v>
      </c>
      <c r="H57" s="55" t="s">
        <v>197</v>
      </c>
      <c r="I57" s="55" t="s">
        <v>215</v>
      </c>
    </row>
    <row r="58" spans="1:9" ht="31.2" x14ac:dyDescent="0.3">
      <c r="A58" s="51" t="s">
        <v>176</v>
      </c>
      <c r="B58" s="52" t="s">
        <v>177</v>
      </c>
      <c r="C58" s="51" t="s">
        <v>191</v>
      </c>
      <c r="D58" s="53" t="s">
        <v>179</v>
      </c>
      <c r="E58" s="54">
        <v>616981.04</v>
      </c>
      <c r="F58" s="54">
        <v>716999.53</v>
      </c>
      <c r="G58" s="55">
        <v>0</v>
      </c>
      <c r="H58" s="55" t="s">
        <v>211</v>
      </c>
      <c r="I58" s="55" t="s">
        <v>212</v>
      </c>
    </row>
    <row r="59" spans="1:9" ht="31.2" x14ac:dyDescent="0.3">
      <c r="A59" s="51" t="s">
        <v>176</v>
      </c>
      <c r="B59" s="52" t="s">
        <v>177</v>
      </c>
      <c r="C59" s="51" t="s">
        <v>191</v>
      </c>
      <c r="D59" s="53" t="s">
        <v>179</v>
      </c>
      <c r="E59" s="54">
        <v>27795500.859999999</v>
      </c>
      <c r="F59" s="54">
        <v>37814904.75</v>
      </c>
      <c r="G59" s="55">
        <v>0</v>
      </c>
      <c r="H59" s="55" t="s">
        <v>211</v>
      </c>
      <c r="I59" s="55" t="s">
        <v>218</v>
      </c>
    </row>
    <row r="60" spans="1:9" ht="31.2" x14ac:dyDescent="0.3">
      <c r="A60" s="51" t="s">
        <v>176</v>
      </c>
      <c r="B60" s="52" t="s">
        <v>177</v>
      </c>
      <c r="C60" s="51" t="s">
        <v>191</v>
      </c>
      <c r="D60" s="53" t="s">
        <v>179</v>
      </c>
      <c r="E60" s="54">
        <v>25836731.84</v>
      </c>
      <c r="F60" s="54">
        <v>34148565.920000002</v>
      </c>
      <c r="G60" s="55">
        <v>0</v>
      </c>
      <c r="H60" s="55" t="s">
        <v>204</v>
      </c>
      <c r="I60" s="55" t="s">
        <v>205</v>
      </c>
    </row>
    <row r="61" spans="1:9" ht="15.6" x14ac:dyDescent="0.3">
      <c r="A61" s="51" t="s">
        <v>176</v>
      </c>
      <c r="B61" s="52" t="s">
        <v>177</v>
      </c>
      <c r="C61" s="51" t="s">
        <v>191</v>
      </c>
      <c r="D61" s="53" t="s">
        <v>179</v>
      </c>
      <c r="E61" s="54">
        <v>1795900.99</v>
      </c>
      <c r="F61" s="54">
        <v>2421284.11</v>
      </c>
      <c r="G61" s="55">
        <v>0</v>
      </c>
      <c r="H61" s="55" t="s">
        <v>208</v>
      </c>
      <c r="I61" s="55" t="s">
        <v>209</v>
      </c>
    </row>
    <row r="62" spans="1:9" ht="15.6" x14ac:dyDescent="0.3">
      <c r="A62" s="51" t="s">
        <v>176</v>
      </c>
      <c r="B62" s="52" t="s">
        <v>177</v>
      </c>
      <c r="C62" s="51" t="s">
        <v>191</v>
      </c>
      <c r="D62" s="53" t="s">
        <v>179</v>
      </c>
      <c r="E62" s="54">
        <v>142861.98000000001</v>
      </c>
      <c r="F62" s="54">
        <v>194452.17</v>
      </c>
      <c r="G62" s="55">
        <v>0</v>
      </c>
      <c r="H62" s="55" t="s">
        <v>208</v>
      </c>
      <c r="I62" s="55" t="s">
        <v>220</v>
      </c>
    </row>
    <row r="63" spans="1:9" ht="15.6" x14ac:dyDescent="0.3">
      <c r="A63" s="51" t="s">
        <v>176</v>
      </c>
      <c r="B63" s="52" t="s">
        <v>177</v>
      </c>
      <c r="C63" s="51" t="s">
        <v>191</v>
      </c>
      <c r="D63" s="53" t="s">
        <v>179</v>
      </c>
      <c r="E63" s="54">
        <v>1347010.77</v>
      </c>
      <c r="F63" s="54">
        <v>1835586.8</v>
      </c>
      <c r="G63" s="55">
        <v>0</v>
      </c>
      <c r="H63" s="55" t="s">
        <v>200</v>
      </c>
      <c r="I63" s="55" t="s">
        <v>201</v>
      </c>
    </row>
    <row r="64" spans="1:9" ht="15.6" x14ac:dyDescent="0.3">
      <c r="A64" s="51" t="s">
        <v>176</v>
      </c>
      <c r="B64" s="52" t="s">
        <v>177</v>
      </c>
      <c r="C64" s="51" t="s">
        <v>191</v>
      </c>
      <c r="D64" s="53" t="s">
        <v>179</v>
      </c>
      <c r="E64" s="54">
        <v>2655615.52</v>
      </c>
      <c r="F64" s="54">
        <v>3611871.32</v>
      </c>
      <c r="G64" s="55">
        <v>0</v>
      </c>
      <c r="H64" s="55" t="s">
        <v>186</v>
      </c>
      <c r="I64" s="55" t="s">
        <v>203</v>
      </c>
    </row>
    <row r="65" spans="1:9" ht="15.6" x14ac:dyDescent="0.3">
      <c r="A65" s="51" t="s">
        <v>176</v>
      </c>
      <c r="B65" s="52" t="s">
        <v>177</v>
      </c>
      <c r="C65" s="51" t="s">
        <v>191</v>
      </c>
      <c r="D65" s="53" t="s">
        <v>179</v>
      </c>
      <c r="E65" s="54">
        <v>830083.08</v>
      </c>
      <c r="F65" s="54">
        <v>1130899.3600000001</v>
      </c>
      <c r="G65" s="55">
        <v>0</v>
      </c>
      <c r="H65" s="55" t="s">
        <v>186</v>
      </c>
      <c r="I65" s="55" t="s">
        <v>187</v>
      </c>
    </row>
    <row r="66" spans="1:9" ht="15.6" x14ac:dyDescent="0.3">
      <c r="A66" s="51" t="s">
        <v>176</v>
      </c>
      <c r="B66" s="52" t="s">
        <v>177</v>
      </c>
      <c r="C66" s="51" t="s">
        <v>191</v>
      </c>
      <c r="D66" s="53" t="s">
        <v>179</v>
      </c>
      <c r="E66" s="54">
        <v>224338.32</v>
      </c>
      <c r="F66" s="54">
        <v>295182</v>
      </c>
      <c r="G66" s="55">
        <v>0</v>
      </c>
      <c r="H66" s="55" t="s">
        <v>186</v>
      </c>
      <c r="I66" s="55" t="s">
        <v>210</v>
      </c>
    </row>
    <row r="67" spans="1:9" ht="15.6" x14ac:dyDescent="0.3">
      <c r="A67" s="51" t="s">
        <v>176</v>
      </c>
      <c r="B67" s="52" t="s">
        <v>177</v>
      </c>
      <c r="C67" s="51" t="s">
        <v>191</v>
      </c>
      <c r="D67" s="53" t="s">
        <v>179</v>
      </c>
      <c r="E67" s="54">
        <v>34360</v>
      </c>
      <c r="F67" s="54">
        <v>47040</v>
      </c>
      <c r="G67" s="55">
        <v>0</v>
      </c>
      <c r="H67" s="55" t="s">
        <v>186</v>
      </c>
      <c r="I67" s="55" t="s">
        <v>199</v>
      </c>
    </row>
    <row r="68" spans="1:9" ht="15.6" x14ac:dyDescent="0.3">
      <c r="A68" s="51" t="s">
        <v>176</v>
      </c>
      <c r="B68" s="52" t="s">
        <v>177</v>
      </c>
      <c r="C68" s="51" t="s">
        <v>191</v>
      </c>
      <c r="D68" s="53" t="s">
        <v>179</v>
      </c>
      <c r="E68" s="54">
        <v>819869.04</v>
      </c>
      <c r="F68" s="54">
        <v>1118592</v>
      </c>
      <c r="G68" s="55">
        <v>0</v>
      </c>
      <c r="H68" s="55" t="s">
        <v>186</v>
      </c>
      <c r="I68" s="55" t="s">
        <v>216</v>
      </c>
    </row>
    <row r="69" spans="1:9" ht="15.6" x14ac:dyDescent="0.3">
      <c r="A69" s="51" t="s">
        <v>176</v>
      </c>
      <c r="B69" s="52" t="s">
        <v>177</v>
      </c>
      <c r="C69" s="51" t="s">
        <v>191</v>
      </c>
      <c r="D69" s="53" t="s">
        <v>179</v>
      </c>
      <c r="E69" s="54">
        <v>2620587.7799999998</v>
      </c>
      <c r="F69" s="54">
        <v>3436441.17</v>
      </c>
      <c r="G69" s="55">
        <v>0</v>
      </c>
      <c r="H69" s="55" t="s">
        <v>180</v>
      </c>
      <c r="I69" s="55" t="s">
        <v>206</v>
      </c>
    </row>
    <row r="70" spans="1:9" ht="15.6" x14ac:dyDescent="0.3">
      <c r="A70" s="51" t="s">
        <v>176</v>
      </c>
      <c r="B70" s="52" t="s">
        <v>177</v>
      </c>
      <c r="C70" s="51" t="s">
        <v>191</v>
      </c>
      <c r="D70" s="53" t="s">
        <v>179</v>
      </c>
      <c r="E70" s="54">
        <v>147866.59</v>
      </c>
      <c r="F70" s="54">
        <v>188568</v>
      </c>
      <c r="G70" s="55">
        <v>0</v>
      </c>
      <c r="H70" s="55" t="s">
        <v>180</v>
      </c>
      <c r="I70" s="55" t="s">
        <v>207</v>
      </c>
    </row>
    <row r="71" spans="1:9" ht="15.6" x14ac:dyDescent="0.3">
      <c r="A71" s="51" t="s">
        <v>176</v>
      </c>
      <c r="B71" s="52" t="s">
        <v>177</v>
      </c>
      <c r="C71" s="51" t="s">
        <v>191</v>
      </c>
      <c r="D71" s="53" t="s">
        <v>179</v>
      </c>
      <c r="E71" s="54">
        <v>20858.849999999999</v>
      </c>
      <c r="F71" s="54">
        <v>23400</v>
      </c>
      <c r="G71" s="55">
        <v>0</v>
      </c>
      <c r="H71" s="55" t="s">
        <v>180</v>
      </c>
      <c r="I71" s="55" t="s">
        <v>196</v>
      </c>
    </row>
    <row r="72" spans="1:9" ht="15.6" x14ac:dyDescent="0.3">
      <c r="A72" s="51" t="s">
        <v>176</v>
      </c>
      <c r="B72" s="52" t="s">
        <v>177</v>
      </c>
      <c r="C72" s="51" t="s">
        <v>191</v>
      </c>
      <c r="D72" s="53" t="s">
        <v>179</v>
      </c>
      <c r="E72" s="54">
        <v>569230.1</v>
      </c>
      <c r="F72" s="54">
        <v>749090</v>
      </c>
      <c r="G72" s="55">
        <v>0</v>
      </c>
      <c r="H72" s="55" t="s">
        <v>180</v>
      </c>
      <c r="I72" s="55" t="s">
        <v>214</v>
      </c>
    </row>
    <row r="73" spans="1:9" ht="15.6" x14ac:dyDescent="0.3">
      <c r="A73" s="51" t="s">
        <v>176</v>
      </c>
      <c r="B73" s="52" t="s">
        <v>177</v>
      </c>
      <c r="C73" s="51" t="s">
        <v>190</v>
      </c>
      <c r="D73" s="53" t="s">
        <v>179</v>
      </c>
      <c r="E73" s="54">
        <v>53420.92</v>
      </c>
      <c r="F73" s="54">
        <v>72619.3</v>
      </c>
      <c r="G73" s="55">
        <v>0</v>
      </c>
      <c r="H73" s="55" t="s">
        <v>197</v>
      </c>
      <c r="I73" s="55" t="s">
        <v>217</v>
      </c>
    </row>
    <row r="74" spans="1:9" ht="31.2" x14ac:dyDescent="0.3">
      <c r="A74" s="51" t="s">
        <v>176</v>
      </c>
      <c r="B74" s="52" t="s">
        <v>177</v>
      </c>
      <c r="C74" s="51" t="s">
        <v>190</v>
      </c>
      <c r="D74" s="53" t="s">
        <v>179</v>
      </c>
      <c r="E74" s="54">
        <v>34119048.490000002</v>
      </c>
      <c r="F74" s="54">
        <v>46261094.920000002</v>
      </c>
      <c r="G74" s="55">
        <v>0</v>
      </c>
      <c r="H74" s="55" t="s">
        <v>197</v>
      </c>
      <c r="I74" s="55" t="s">
        <v>219</v>
      </c>
    </row>
    <row r="75" spans="1:9" ht="15.6" x14ac:dyDescent="0.3">
      <c r="A75" s="51" t="s">
        <v>176</v>
      </c>
      <c r="B75" s="52" t="s">
        <v>177</v>
      </c>
      <c r="C75" s="51" t="s">
        <v>190</v>
      </c>
      <c r="D75" s="53" t="s">
        <v>179</v>
      </c>
      <c r="E75" s="54">
        <v>5284675.87</v>
      </c>
      <c r="F75" s="54">
        <v>7128773.2000000002</v>
      </c>
      <c r="G75" s="55">
        <v>0</v>
      </c>
      <c r="H75" s="55" t="s">
        <v>197</v>
      </c>
      <c r="I75" s="55" t="s">
        <v>198</v>
      </c>
    </row>
    <row r="76" spans="1:9" ht="15.6" x14ac:dyDescent="0.3">
      <c r="A76" s="51" t="s">
        <v>176</v>
      </c>
      <c r="B76" s="52" t="s">
        <v>177</v>
      </c>
      <c r="C76" s="51" t="s">
        <v>190</v>
      </c>
      <c r="D76" s="53" t="s">
        <v>179</v>
      </c>
      <c r="E76" s="54">
        <v>183050.82</v>
      </c>
      <c r="F76" s="54">
        <v>245575.8</v>
      </c>
      <c r="G76" s="55">
        <v>0</v>
      </c>
      <c r="H76" s="55" t="s">
        <v>197</v>
      </c>
      <c r="I76" s="55" t="s">
        <v>215</v>
      </c>
    </row>
    <row r="77" spans="1:9" ht="31.2" x14ac:dyDescent="0.3">
      <c r="A77" s="51" t="s">
        <v>176</v>
      </c>
      <c r="B77" s="52" t="s">
        <v>177</v>
      </c>
      <c r="C77" s="51" t="s">
        <v>190</v>
      </c>
      <c r="D77" s="53" t="s">
        <v>179</v>
      </c>
      <c r="E77" s="54">
        <v>771653</v>
      </c>
      <c r="F77" s="54">
        <v>910923.68</v>
      </c>
      <c r="G77" s="55">
        <v>0</v>
      </c>
      <c r="H77" s="55" t="s">
        <v>211</v>
      </c>
      <c r="I77" s="55" t="s">
        <v>212</v>
      </c>
    </row>
    <row r="78" spans="1:9" ht="31.2" x14ac:dyDescent="0.3">
      <c r="A78" s="51" t="s">
        <v>176</v>
      </c>
      <c r="B78" s="52" t="s">
        <v>177</v>
      </c>
      <c r="C78" s="51" t="s">
        <v>190</v>
      </c>
      <c r="D78" s="53" t="s">
        <v>179</v>
      </c>
      <c r="E78" s="54">
        <v>23997007.940000001</v>
      </c>
      <c r="F78" s="54">
        <v>32572670.34</v>
      </c>
      <c r="G78" s="55">
        <v>0</v>
      </c>
      <c r="H78" s="55" t="s">
        <v>211</v>
      </c>
      <c r="I78" s="55" t="s">
        <v>218</v>
      </c>
    </row>
    <row r="79" spans="1:9" ht="31.2" x14ac:dyDescent="0.3">
      <c r="A79" s="51" t="s">
        <v>176</v>
      </c>
      <c r="B79" s="52" t="s">
        <v>177</v>
      </c>
      <c r="C79" s="51" t="s">
        <v>190</v>
      </c>
      <c r="D79" s="53" t="s">
        <v>179</v>
      </c>
      <c r="E79" s="54">
        <v>24296202.399999999</v>
      </c>
      <c r="F79" s="54">
        <v>32568989.359999999</v>
      </c>
      <c r="G79" s="55">
        <v>0</v>
      </c>
      <c r="H79" s="55" t="s">
        <v>204</v>
      </c>
      <c r="I79" s="55" t="s">
        <v>205</v>
      </c>
    </row>
    <row r="80" spans="1:9" ht="15.6" x14ac:dyDescent="0.3">
      <c r="A80" s="51" t="s">
        <v>176</v>
      </c>
      <c r="B80" s="52" t="s">
        <v>177</v>
      </c>
      <c r="C80" s="51" t="s">
        <v>190</v>
      </c>
      <c r="D80" s="53" t="s">
        <v>179</v>
      </c>
      <c r="E80" s="54">
        <v>1524992.87</v>
      </c>
      <c r="F80" s="54">
        <v>2072875.5</v>
      </c>
      <c r="G80" s="55">
        <v>0</v>
      </c>
      <c r="H80" s="55" t="s">
        <v>208</v>
      </c>
      <c r="I80" s="55" t="s">
        <v>209</v>
      </c>
    </row>
    <row r="81" spans="1:9" ht="15.6" x14ac:dyDescent="0.3">
      <c r="A81" s="51" t="s">
        <v>176</v>
      </c>
      <c r="B81" s="52" t="s">
        <v>177</v>
      </c>
      <c r="C81" s="51" t="s">
        <v>190</v>
      </c>
      <c r="D81" s="53" t="s">
        <v>179</v>
      </c>
      <c r="E81" s="54">
        <v>86826.71</v>
      </c>
      <c r="F81" s="54">
        <v>118022.7</v>
      </c>
      <c r="G81" s="55">
        <v>0</v>
      </c>
      <c r="H81" s="55" t="s">
        <v>208</v>
      </c>
      <c r="I81" s="55" t="s">
        <v>220</v>
      </c>
    </row>
    <row r="82" spans="1:9" ht="15.6" x14ac:dyDescent="0.3">
      <c r="A82" s="51" t="s">
        <v>176</v>
      </c>
      <c r="B82" s="52" t="s">
        <v>177</v>
      </c>
      <c r="C82" s="51" t="s">
        <v>190</v>
      </c>
      <c r="D82" s="53" t="s">
        <v>179</v>
      </c>
      <c r="E82" s="54">
        <v>1258736.8999999999</v>
      </c>
      <c r="F82" s="54">
        <v>1712364.93</v>
      </c>
      <c r="G82" s="55">
        <v>0</v>
      </c>
      <c r="H82" s="55" t="s">
        <v>200</v>
      </c>
      <c r="I82" s="55" t="s">
        <v>201</v>
      </c>
    </row>
    <row r="83" spans="1:9" ht="15.6" x14ac:dyDescent="0.3">
      <c r="A83" s="51" t="s">
        <v>176</v>
      </c>
      <c r="B83" s="52" t="s">
        <v>177</v>
      </c>
      <c r="C83" s="51" t="s">
        <v>190</v>
      </c>
      <c r="D83" s="53" t="s">
        <v>179</v>
      </c>
      <c r="E83" s="54">
        <v>2489034.06</v>
      </c>
      <c r="F83" s="54">
        <v>3378783.42</v>
      </c>
      <c r="G83" s="55">
        <v>0</v>
      </c>
      <c r="H83" s="55" t="s">
        <v>186</v>
      </c>
      <c r="I83" s="55" t="s">
        <v>203</v>
      </c>
    </row>
    <row r="84" spans="1:9" ht="15.6" x14ac:dyDescent="0.3">
      <c r="A84" s="51" t="s">
        <v>176</v>
      </c>
      <c r="B84" s="52" t="s">
        <v>177</v>
      </c>
      <c r="C84" s="51" t="s">
        <v>190</v>
      </c>
      <c r="D84" s="53" t="s">
        <v>179</v>
      </c>
      <c r="E84" s="54">
        <v>778930.41</v>
      </c>
      <c r="F84" s="54">
        <v>1058786</v>
      </c>
      <c r="G84" s="55">
        <v>0</v>
      </c>
      <c r="H84" s="55" t="s">
        <v>186</v>
      </c>
      <c r="I84" s="55" t="s">
        <v>187</v>
      </c>
    </row>
    <row r="85" spans="1:9" ht="15.6" x14ac:dyDescent="0.3">
      <c r="A85" s="51" t="s">
        <v>176</v>
      </c>
      <c r="B85" s="52" t="s">
        <v>177</v>
      </c>
      <c r="C85" s="51" t="s">
        <v>190</v>
      </c>
      <c r="D85" s="53" t="s">
        <v>179</v>
      </c>
      <c r="E85" s="54">
        <v>113473.32</v>
      </c>
      <c r="F85" s="54">
        <v>149307</v>
      </c>
      <c r="G85" s="55">
        <v>0</v>
      </c>
      <c r="H85" s="55" t="s">
        <v>186</v>
      </c>
      <c r="I85" s="55" t="s">
        <v>210</v>
      </c>
    </row>
    <row r="86" spans="1:9" ht="15.6" x14ac:dyDescent="0.3">
      <c r="A86" s="51" t="s">
        <v>176</v>
      </c>
      <c r="B86" s="52" t="s">
        <v>177</v>
      </c>
      <c r="C86" s="51" t="s">
        <v>190</v>
      </c>
      <c r="D86" s="53" t="s">
        <v>179</v>
      </c>
      <c r="E86" s="54">
        <v>68708</v>
      </c>
      <c r="F86" s="54">
        <v>94080</v>
      </c>
      <c r="G86" s="55">
        <v>0</v>
      </c>
      <c r="H86" s="55" t="s">
        <v>186</v>
      </c>
      <c r="I86" s="55" t="s">
        <v>199</v>
      </c>
    </row>
    <row r="87" spans="1:9" ht="15.6" x14ac:dyDescent="0.3">
      <c r="A87" s="51" t="s">
        <v>176</v>
      </c>
      <c r="B87" s="52" t="s">
        <v>177</v>
      </c>
      <c r="C87" s="51" t="s">
        <v>190</v>
      </c>
      <c r="D87" s="53" t="s">
        <v>179</v>
      </c>
      <c r="E87" s="54">
        <v>626874.37</v>
      </c>
      <c r="F87" s="54">
        <v>851760</v>
      </c>
      <c r="G87" s="55">
        <v>0</v>
      </c>
      <c r="H87" s="55" t="s">
        <v>186</v>
      </c>
      <c r="I87" s="55" t="s">
        <v>216</v>
      </c>
    </row>
    <row r="88" spans="1:9" ht="15.6" x14ac:dyDescent="0.3">
      <c r="A88" s="51" t="s">
        <v>176</v>
      </c>
      <c r="B88" s="52" t="s">
        <v>177</v>
      </c>
      <c r="C88" s="51" t="s">
        <v>190</v>
      </c>
      <c r="D88" s="53" t="s">
        <v>179</v>
      </c>
      <c r="E88" s="54">
        <v>3646688.27</v>
      </c>
      <c r="F88" s="54">
        <v>4624888.74</v>
      </c>
      <c r="G88" s="55">
        <v>0</v>
      </c>
      <c r="H88" s="55" t="s">
        <v>180</v>
      </c>
      <c r="I88" s="55" t="s">
        <v>206</v>
      </c>
    </row>
    <row r="89" spans="1:9" ht="15.6" x14ac:dyDescent="0.3">
      <c r="A89" s="51" t="s">
        <v>176</v>
      </c>
      <c r="B89" s="52" t="s">
        <v>177</v>
      </c>
      <c r="C89" s="51" t="s">
        <v>190</v>
      </c>
      <c r="D89" s="53" t="s">
        <v>179</v>
      </c>
      <c r="E89" s="54">
        <v>633848.1</v>
      </c>
      <c r="F89" s="54">
        <v>754272</v>
      </c>
      <c r="G89" s="55">
        <v>0</v>
      </c>
      <c r="H89" s="55" t="s">
        <v>180</v>
      </c>
      <c r="I89" s="55" t="s">
        <v>207</v>
      </c>
    </row>
    <row r="90" spans="1:9" ht="15.6" x14ac:dyDescent="0.3">
      <c r="A90" s="51" t="s">
        <v>176</v>
      </c>
      <c r="B90" s="52" t="s">
        <v>177</v>
      </c>
      <c r="C90" s="51" t="s">
        <v>190</v>
      </c>
      <c r="D90" s="53" t="s">
        <v>179</v>
      </c>
      <c r="E90" s="54">
        <v>58174.83</v>
      </c>
      <c r="F90" s="54">
        <v>70200</v>
      </c>
      <c r="G90" s="55">
        <v>0</v>
      </c>
      <c r="H90" s="55" t="s">
        <v>180</v>
      </c>
      <c r="I90" s="55" t="s">
        <v>196</v>
      </c>
    </row>
    <row r="91" spans="1:9" ht="15.6" x14ac:dyDescent="0.3">
      <c r="A91" s="51" t="s">
        <v>176</v>
      </c>
      <c r="B91" s="52" t="s">
        <v>177</v>
      </c>
      <c r="C91" s="51" t="s">
        <v>189</v>
      </c>
      <c r="D91" s="53" t="s">
        <v>179</v>
      </c>
      <c r="E91" s="54">
        <v>67458.3</v>
      </c>
      <c r="F91" s="54">
        <v>91678.55</v>
      </c>
      <c r="G91" s="55">
        <v>0</v>
      </c>
      <c r="H91" s="55" t="s">
        <v>197</v>
      </c>
      <c r="I91" s="55" t="s">
        <v>217</v>
      </c>
    </row>
    <row r="92" spans="1:9" ht="31.2" x14ac:dyDescent="0.3">
      <c r="A92" s="51" t="s">
        <v>176</v>
      </c>
      <c r="B92" s="52" t="s">
        <v>177</v>
      </c>
      <c r="C92" s="51" t="s">
        <v>189</v>
      </c>
      <c r="D92" s="53" t="s">
        <v>179</v>
      </c>
      <c r="E92" s="54">
        <v>29517065.170000002</v>
      </c>
      <c r="F92" s="54">
        <v>40019348.450000003</v>
      </c>
      <c r="G92" s="55">
        <v>0</v>
      </c>
      <c r="H92" s="55" t="s">
        <v>197</v>
      </c>
      <c r="I92" s="55" t="s">
        <v>219</v>
      </c>
    </row>
    <row r="93" spans="1:9" ht="15.6" x14ac:dyDescent="0.3">
      <c r="A93" s="51" t="s">
        <v>176</v>
      </c>
      <c r="B93" s="52" t="s">
        <v>177</v>
      </c>
      <c r="C93" s="51" t="s">
        <v>189</v>
      </c>
      <c r="D93" s="53" t="s">
        <v>179</v>
      </c>
      <c r="E93" s="54">
        <v>4734712.71</v>
      </c>
      <c r="F93" s="54">
        <v>6419075.96</v>
      </c>
      <c r="G93" s="55">
        <v>0</v>
      </c>
      <c r="H93" s="55" t="s">
        <v>197</v>
      </c>
      <c r="I93" s="55" t="s">
        <v>198</v>
      </c>
    </row>
    <row r="94" spans="1:9" ht="15.6" x14ac:dyDescent="0.3">
      <c r="A94" s="51" t="s">
        <v>176</v>
      </c>
      <c r="B94" s="52" t="s">
        <v>177</v>
      </c>
      <c r="C94" s="51" t="s">
        <v>189</v>
      </c>
      <c r="D94" s="53" t="s">
        <v>179</v>
      </c>
      <c r="E94" s="54">
        <v>43858.39</v>
      </c>
      <c r="F94" s="54">
        <v>59203.5</v>
      </c>
      <c r="G94" s="55">
        <v>0</v>
      </c>
      <c r="H94" s="55" t="s">
        <v>197</v>
      </c>
      <c r="I94" s="55" t="s">
        <v>215</v>
      </c>
    </row>
    <row r="95" spans="1:9" ht="31.2" x14ac:dyDescent="0.3">
      <c r="A95" s="51" t="s">
        <v>176</v>
      </c>
      <c r="B95" s="52" t="s">
        <v>177</v>
      </c>
      <c r="C95" s="51" t="s">
        <v>189</v>
      </c>
      <c r="D95" s="53" t="s">
        <v>179</v>
      </c>
      <c r="E95" s="54">
        <v>649269.30000000005</v>
      </c>
      <c r="F95" s="54">
        <v>788988.64</v>
      </c>
      <c r="G95" s="55">
        <v>0</v>
      </c>
      <c r="H95" s="55" t="s">
        <v>211</v>
      </c>
      <c r="I95" s="55" t="s">
        <v>212</v>
      </c>
    </row>
    <row r="96" spans="1:9" ht="31.2" x14ac:dyDescent="0.3">
      <c r="A96" s="51" t="s">
        <v>176</v>
      </c>
      <c r="B96" s="52" t="s">
        <v>177</v>
      </c>
      <c r="C96" s="51" t="s">
        <v>189</v>
      </c>
      <c r="D96" s="53" t="s">
        <v>179</v>
      </c>
      <c r="E96" s="54">
        <v>26191026.379999999</v>
      </c>
      <c r="F96" s="54">
        <v>35660887.57</v>
      </c>
      <c r="G96" s="55">
        <v>0</v>
      </c>
      <c r="H96" s="55" t="s">
        <v>211</v>
      </c>
      <c r="I96" s="55" t="s">
        <v>218</v>
      </c>
    </row>
    <row r="97" spans="1:9" ht="31.2" x14ac:dyDescent="0.3">
      <c r="A97" s="51" t="s">
        <v>176</v>
      </c>
      <c r="B97" s="52" t="s">
        <v>177</v>
      </c>
      <c r="C97" s="51" t="s">
        <v>189</v>
      </c>
      <c r="D97" s="53" t="s">
        <v>179</v>
      </c>
      <c r="E97" s="54">
        <v>122369.45</v>
      </c>
      <c r="F97" s="54">
        <v>168399</v>
      </c>
      <c r="G97" s="55">
        <v>0</v>
      </c>
      <c r="H97" s="55" t="s">
        <v>211</v>
      </c>
      <c r="I97" s="55" t="s">
        <v>213</v>
      </c>
    </row>
    <row r="98" spans="1:9" ht="31.2" x14ac:dyDescent="0.3">
      <c r="A98" s="51" t="s">
        <v>176</v>
      </c>
      <c r="B98" s="52" t="s">
        <v>177</v>
      </c>
      <c r="C98" s="51" t="s">
        <v>189</v>
      </c>
      <c r="D98" s="53" t="s">
        <v>179</v>
      </c>
      <c r="E98" s="54">
        <v>22473600.469999999</v>
      </c>
      <c r="F98" s="54">
        <v>30385931.23</v>
      </c>
      <c r="G98" s="55">
        <v>0</v>
      </c>
      <c r="H98" s="55" t="s">
        <v>204</v>
      </c>
      <c r="I98" s="55" t="s">
        <v>205</v>
      </c>
    </row>
    <row r="99" spans="1:9" ht="15.6" x14ac:dyDescent="0.3">
      <c r="A99" s="51" t="s">
        <v>176</v>
      </c>
      <c r="B99" s="52" t="s">
        <v>177</v>
      </c>
      <c r="C99" s="51" t="s">
        <v>189</v>
      </c>
      <c r="D99" s="53" t="s">
        <v>179</v>
      </c>
      <c r="E99" s="54">
        <v>1141081.32</v>
      </c>
      <c r="F99" s="54">
        <v>1552224.13</v>
      </c>
      <c r="G99" s="55">
        <v>0</v>
      </c>
      <c r="H99" s="55" t="s">
        <v>208</v>
      </c>
      <c r="I99" s="55" t="s">
        <v>209</v>
      </c>
    </row>
    <row r="100" spans="1:9" ht="15.6" x14ac:dyDescent="0.3">
      <c r="A100" s="51" t="s">
        <v>176</v>
      </c>
      <c r="B100" s="52" t="s">
        <v>177</v>
      </c>
      <c r="C100" s="51" t="s">
        <v>189</v>
      </c>
      <c r="D100" s="53" t="s">
        <v>179</v>
      </c>
      <c r="E100" s="54">
        <v>145221.26999999999</v>
      </c>
      <c r="F100" s="54">
        <v>197086.94</v>
      </c>
      <c r="G100" s="55">
        <v>0</v>
      </c>
      <c r="H100" s="55" t="s">
        <v>208</v>
      </c>
      <c r="I100" s="55" t="s">
        <v>220</v>
      </c>
    </row>
    <row r="101" spans="1:9" ht="15.6" x14ac:dyDescent="0.3">
      <c r="A101" s="51" t="s">
        <v>176</v>
      </c>
      <c r="B101" s="52" t="s">
        <v>177</v>
      </c>
      <c r="C101" s="51" t="s">
        <v>189</v>
      </c>
      <c r="D101" s="53" t="s">
        <v>179</v>
      </c>
      <c r="E101" s="54">
        <v>1364850.41</v>
      </c>
      <c r="F101" s="54">
        <v>1854633.68</v>
      </c>
      <c r="G101" s="55">
        <v>0</v>
      </c>
      <c r="H101" s="55" t="s">
        <v>200</v>
      </c>
      <c r="I101" s="55" t="s">
        <v>201</v>
      </c>
    </row>
    <row r="102" spans="1:9" ht="15.6" x14ac:dyDescent="0.3">
      <c r="A102" s="51" t="s">
        <v>176</v>
      </c>
      <c r="B102" s="52" t="s">
        <v>177</v>
      </c>
      <c r="C102" s="51" t="s">
        <v>189</v>
      </c>
      <c r="D102" s="53" t="s">
        <v>179</v>
      </c>
      <c r="E102" s="54">
        <v>2363368.11</v>
      </c>
      <c r="F102" s="54">
        <v>3210047.3</v>
      </c>
      <c r="G102" s="55">
        <v>0</v>
      </c>
      <c r="H102" s="55" t="s">
        <v>186</v>
      </c>
      <c r="I102" s="55" t="s">
        <v>203</v>
      </c>
    </row>
    <row r="103" spans="1:9" ht="15.6" x14ac:dyDescent="0.3">
      <c r="A103" s="51" t="s">
        <v>176</v>
      </c>
      <c r="B103" s="52" t="s">
        <v>177</v>
      </c>
      <c r="C103" s="51" t="s">
        <v>189</v>
      </c>
      <c r="D103" s="53" t="s">
        <v>179</v>
      </c>
      <c r="E103" s="54">
        <v>728506.91</v>
      </c>
      <c r="F103" s="54">
        <v>991927.5</v>
      </c>
      <c r="G103" s="55">
        <v>0</v>
      </c>
      <c r="H103" s="55" t="s">
        <v>186</v>
      </c>
      <c r="I103" s="55" t="s">
        <v>187</v>
      </c>
    </row>
    <row r="104" spans="1:9" ht="15.6" x14ac:dyDescent="0.3">
      <c r="A104" s="51" t="s">
        <v>176</v>
      </c>
      <c r="B104" s="52" t="s">
        <v>177</v>
      </c>
      <c r="C104" s="51" t="s">
        <v>189</v>
      </c>
      <c r="D104" s="53" t="s">
        <v>179</v>
      </c>
      <c r="E104" s="54">
        <v>270656.52</v>
      </c>
      <c r="F104" s="54">
        <v>356127</v>
      </c>
      <c r="G104" s="55">
        <v>0</v>
      </c>
      <c r="H104" s="55" t="s">
        <v>186</v>
      </c>
      <c r="I104" s="55" t="s">
        <v>210</v>
      </c>
    </row>
    <row r="105" spans="1:9" ht="15.6" x14ac:dyDescent="0.3">
      <c r="A105" s="51" t="s">
        <v>176</v>
      </c>
      <c r="B105" s="52" t="s">
        <v>177</v>
      </c>
      <c r="C105" s="51" t="s">
        <v>189</v>
      </c>
      <c r="D105" s="53" t="s">
        <v>179</v>
      </c>
      <c r="E105" s="54">
        <v>85880</v>
      </c>
      <c r="F105" s="54">
        <v>117186</v>
      </c>
      <c r="G105" s="55">
        <v>0</v>
      </c>
      <c r="H105" s="55" t="s">
        <v>186</v>
      </c>
      <c r="I105" s="55" t="s">
        <v>199</v>
      </c>
    </row>
    <row r="106" spans="1:9" ht="15.6" x14ac:dyDescent="0.3">
      <c r="A106" s="51" t="s">
        <v>176</v>
      </c>
      <c r="B106" s="52" t="s">
        <v>177</v>
      </c>
      <c r="C106" s="51" t="s">
        <v>189</v>
      </c>
      <c r="D106" s="53" t="s">
        <v>179</v>
      </c>
      <c r="E106" s="54">
        <v>467713.27</v>
      </c>
      <c r="F106" s="54">
        <v>636460.5</v>
      </c>
      <c r="G106" s="55">
        <v>0</v>
      </c>
      <c r="H106" s="55" t="s">
        <v>186</v>
      </c>
      <c r="I106" s="55" t="s">
        <v>216</v>
      </c>
    </row>
    <row r="107" spans="1:9" ht="15.6" x14ac:dyDescent="0.3">
      <c r="A107" s="51" t="s">
        <v>176</v>
      </c>
      <c r="B107" s="52" t="s">
        <v>177</v>
      </c>
      <c r="C107" s="51" t="s">
        <v>189</v>
      </c>
      <c r="D107" s="53" t="s">
        <v>179</v>
      </c>
      <c r="E107" s="54">
        <v>3434327.91</v>
      </c>
      <c r="F107" s="54">
        <v>4501444.0999999996</v>
      </c>
      <c r="G107" s="55">
        <v>0</v>
      </c>
      <c r="H107" s="55" t="s">
        <v>180</v>
      </c>
      <c r="I107" s="55" t="s">
        <v>206</v>
      </c>
    </row>
    <row r="108" spans="1:9" ht="15.6" x14ac:dyDescent="0.3">
      <c r="A108" s="51" t="s">
        <v>176</v>
      </c>
      <c r="B108" s="52" t="s">
        <v>177</v>
      </c>
      <c r="C108" s="51" t="s">
        <v>189</v>
      </c>
      <c r="D108" s="53" t="s">
        <v>179</v>
      </c>
      <c r="E108" s="54">
        <v>491042.85</v>
      </c>
      <c r="F108" s="54">
        <v>586656</v>
      </c>
      <c r="G108" s="55">
        <v>0</v>
      </c>
      <c r="H108" s="55" t="s">
        <v>180</v>
      </c>
      <c r="I108" s="55" t="s">
        <v>207</v>
      </c>
    </row>
    <row r="109" spans="1:9" ht="15.6" x14ac:dyDescent="0.3">
      <c r="A109" s="51" t="s">
        <v>176</v>
      </c>
      <c r="B109" s="52" t="s">
        <v>177</v>
      </c>
      <c r="C109" s="51" t="s">
        <v>189</v>
      </c>
      <c r="D109" s="53" t="s">
        <v>179</v>
      </c>
      <c r="E109" s="54">
        <v>37853.620000000003</v>
      </c>
      <c r="F109" s="54">
        <v>46800</v>
      </c>
      <c r="G109" s="55">
        <v>0</v>
      </c>
      <c r="H109" s="55" t="s">
        <v>180</v>
      </c>
      <c r="I109" s="55" t="s">
        <v>196</v>
      </c>
    </row>
    <row r="110" spans="1:9" ht="15.6" x14ac:dyDescent="0.3">
      <c r="A110" s="51" t="s">
        <v>176</v>
      </c>
      <c r="B110" s="52" t="s">
        <v>177</v>
      </c>
      <c r="C110" s="51" t="s">
        <v>189</v>
      </c>
      <c r="D110" s="53" t="s">
        <v>179</v>
      </c>
      <c r="E110" s="54">
        <v>166224</v>
      </c>
      <c r="F110" s="54">
        <v>218600</v>
      </c>
      <c r="G110" s="55">
        <v>0</v>
      </c>
      <c r="H110" s="55" t="s">
        <v>180</v>
      </c>
      <c r="I110" s="55" t="s">
        <v>214</v>
      </c>
    </row>
    <row r="111" spans="1:9" ht="15.6" x14ac:dyDescent="0.3">
      <c r="A111" s="51" t="s">
        <v>176</v>
      </c>
      <c r="B111" s="52" t="s">
        <v>177</v>
      </c>
      <c r="C111" s="51" t="s">
        <v>188</v>
      </c>
      <c r="D111" s="53" t="s">
        <v>179</v>
      </c>
      <c r="E111" s="54">
        <v>66970.22</v>
      </c>
      <c r="F111" s="54">
        <v>91035.4</v>
      </c>
      <c r="G111" s="55">
        <v>0</v>
      </c>
      <c r="H111" s="55" t="s">
        <v>197</v>
      </c>
      <c r="I111" s="55" t="s">
        <v>217</v>
      </c>
    </row>
    <row r="112" spans="1:9" ht="31.2" x14ac:dyDescent="0.3">
      <c r="A112" s="51" t="s">
        <v>176</v>
      </c>
      <c r="B112" s="52" t="s">
        <v>177</v>
      </c>
      <c r="C112" s="51" t="s">
        <v>188</v>
      </c>
      <c r="D112" s="53" t="s">
        <v>179</v>
      </c>
      <c r="E112" s="54">
        <v>29021777.329999998</v>
      </c>
      <c r="F112" s="54">
        <v>39359577.549999997</v>
      </c>
      <c r="G112" s="55">
        <v>0</v>
      </c>
      <c r="H112" s="55" t="s">
        <v>197</v>
      </c>
      <c r="I112" s="55" t="s">
        <v>219</v>
      </c>
    </row>
    <row r="113" spans="1:9" ht="15.6" x14ac:dyDescent="0.3">
      <c r="A113" s="51" t="s">
        <v>176</v>
      </c>
      <c r="B113" s="52" t="s">
        <v>177</v>
      </c>
      <c r="C113" s="51" t="s">
        <v>188</v>
      </c>
      <c r="D113" s="53" t="s">
        <v>179</v>
      </c>
      <c r="E113" s="54">
        <v>4139091.83</v>
      </c>
      <c r="F113" s="54">
        <v>5609410.1399999997</v>
      </c>
      <c r="G113" s="55">
        <v>0</v>
      </c>
      <c r="H113" s="55" t="s">
        <v>197</v>
      </c>
      <c r="I113" s="55" t="s">
        <v>198</v>
      </c>
    </row>
    <row r="114" spans="1:9" ht="31.2" x14ac:dyDescent="0.3">
      <c r="A114" s="51" t="s">
        <v>176</v>
      </c>
      <c r="B114" s="52" t="s">
        <v>177</v>
      </c>
      <c r="C114" s="51" t="s">
        <v>188</v>
      </c>
      <c r="D114" s="53" t="s">
        <v>179</v>
      </c>
      <c r="E114" s="54">
        <v>645477.53</v>
      </c>
      <c r="F114" s="54">
        <v>913665.21</v>
      </c>
      <c r="G114" s="55">
        <v>0</v>
      </c>
      <c r="H114" s="55" t="s">
        <v>211</v>
      </c>
      <c r="I114" s="55" t="s">
        <v>212</v>
      </c>
    </row>
    <row r="115" spans="1:9" ht="31.2" x14ac:dyDescent="0.3">
      <c r="A115" s="51" t="s">
        <v>176</v>
      </c>
      <c r="B115" s="52" t="s">
        <v>177</v>
      </c>
      <c r="C115" s="51" t="s">
        <v>188</v>
      </c>
      <c r="D115" s="53" t="s">
        <v>179</v>
      </c>
      <c r="E115" s="54">
        <v>23143882.02</v>
      </c>
      <c r="F115" s="54">
        <v>31548386.579999998</v>
      </c>
      <c r="G115" s="55">
        <v>0</v>
      </c>
      <c r="H115" s="55" t="s">
        <v>211</v>
      </c>
      <c r="I115" s="55" t="s">
        <v>218</v>
      </c>
    </row>
    <row r="116" spans="1:9" ht="31.2" x14ac:dyDescent="0.3">
      <c r="A116" s="51" t="s">
        <v>176</v>
      </c>
      <c r="B116" s="52" t="s">
        <v>177</v>
      </c>
      <c r="C116" s="51" t="s">
        <v>188</v>
      </c>
      <c r="D116" s="53" t="s">
        <v>179</v>
      </c>
      <c r="E116" s="54">
        <v>22144301.100000001</v>
      </c>
      <c r="F116" s="54">
        <v>29883570.190000001</v>
      </c>
      <c r="G116" s="55">
        <v>0</v>
      </c>
      <c r="H116" s="55" t="s">
        <v>204</v>
      </c>
      <c r="I116" s="55" t="s">
        <v>205</v>
      </c>
    </row>
    <row r="117" spans="1:9" ht="15.6" x14ac:dyDescent="0.3">
      <c r="A117" s="51" t="s">
        <v>176</v>
      </c>
      <c r="B117" s="52" t="s">
        <v>177</v>
      </c>
      <c r="C117" s="51" t="s">
        <v>188</v>
      </c>
      <c r="D117" s="53" t="s">
        <v>179</v>
      </c>
      <c r="E117" s="54">
        <v>913445.63</v>
      </c>
      <c r="F117" s="54">
        <v>1239356.8999999999</v>
      </c>
      <c r="G117" s="55">
        <v>0</v>
      </c>
      <c r="H117" s="55" t="s">
        <v>208</v>
      </c>
      <c r="I117" s="55" t="s">
        <v>209</v>
      </c>
    </row>
    <row r="118" spans="1:9" ht="15.6" x14ac:dyDescent="0.3">
      <c r="A118" s="51" t="s">
        <v>176</v>
      </c>
      <c r="B118" s="52" t="s">
        <v>177</v>
      </c>
      <c r="C118" s="51" t="s">
        <v>188</v>
      </c>
      <c r="D118" s="53" t="s">
        <v>179</v>
      </c>
      <c r="E118" s="54">
        <v>86822.57</v>
      </c>
      <c r="F118" s="54">
        <v>118028.99</v>
      </c>
      <c r="G118" s="55">
        <v>0</v>
      </c>
      <c r="H118" s="55" t="s">
        <v>208</v>
      </c>
      <c r="I118" s="55" t="s">
        <v>220</v>
      </c>
    </row>
    <row r="119" spans="1:9" ht="15.6" x14ac:dyDescent="0.3">
      <c r="A119" s="51" t="s">
        <v>176</v>
      </c>
      <c r="B119" s="52" t="s">
        <v>177</v>
      </c>
      <c r="C119" s="51" t="s">
        <v>188</v>
      </c>
      <c r="D119" s="53" t="s">
        <v>179</v>
      </c>
      <c r="E119" s="54">
        <v>1264149.2</v>
      </c>
      <c r="F119" s="54">
        <v>1718084.8</v>
      </c>
      <c r="G119" s="55">
        <v>0</v>
      </c>
      <c r="H119" s="55" t="s">
        <v>200</v>
      </c>
      <c r="I119" s="55" t="s">
        <v>201</v>
      </c>
    </row>
    <row r="120" spans="1:9" ht="15.6" x14ac:dyDescent="0.3">
      <c r="A120" s="51" t="s">
        <v>176</v>
      </c>
      <c r="B120" s="52" t="s">
        <v>177</v>
      </c>
      <c r="C120" s="51" t="s">
        <v>188</v>
      </c>
      <c r="D120" s="53" t="s">
        <v>179</v>
      </c>
      <c r="E120" s="54">
        <v>2227233.7799999998</v>
      </c>
      <c r="F120" s="54">
        <v>3024029.54</v>
      </c>
      <c r="G120" s="55">
        <v>0</v>
      </c>
      <c r="H120" s="55" t="s">
        <v>186</v>
      </c>
      <c r="I120" s="55" t="s">
        <v>203</v>
      </c>
    </row>
    <row r="121" spans="1:9" ht="15.6" x14ac:dyDescent="0.3">
      <c r="A121" s="51" t="s">
        <v>176</v>
      </c>
      <c r="B121" s="52" t="s">
        <v>177</v>
      </c>
      <c r="C121" s="51" t="s">
        <v>188</v>
      </c>
      <c r="D121" s="53" t="s">
        <v>179</v>
      </c>
      <c r="E121" s="54">
        <v>907911.78</v>
      </c>
      <c r="F121" s="54">
        <v>1233120</v>
      </c>
      <c r="G121" s="55">
        <v>0</v>
      </c>
      <c r="H121" s="55" t="s">
        <v>186</v>
      </c>
      <c r="I121" s="55" t="s">
        <v>187</v>
      </c>
    </row>
    <row r="122" spans="1:9" ht="15.6" x14ac:dyDescent="0.3">
      <c r="A122" s="51" t="s">
        <v>176</v>
      </c>
      <c r="B122" s="52" t="s">
        <v>177</v>
      </c>
      <c r="C122" s="51" t="s">
        <v>188</v>
      </c>
      <c r="D122" s="53" t="s">
        <v>179</v>
      </c>
      <c r="E122" s="54">
        <v>190836</v>
      </c>
      <c r="F122" s="54">
        <v>251100</v>
      </c>
      <c r="G122" s="55">
        <v>0</v>
      </c>
      <c r="H122" s="55" t="s">
        <v>186</v>
      </c>
      <c r="I122" s="55" t="s">
        <v>210</v>
      </c>
    </row>
    <row r="123" spans="1:9" ht="15.6" x14ac:dyDescent="0.3">
      <c r="A123" s="51" t="s">
        <v>176</v>
      </c>
      <c r="B123" s="52" t="s">
        <v>177</v>
      </c>
      <c r="C123" s="51" t="s">
        <v>188</v>
      </c>
      <c r="D123" s="53" t="s">
        <v>179</v>
      </c>
      <c r="E123" s="54">
        <v>154379.46</v>
      </c>
      <c r="F123" s="54">
        <v>211288</v>
      </c>
      <c r="G123" s="55">
        <v>0</v>
      </c>
      <c r="H123" s="55" t="s">
        <v>186</v>
      </c>
      <c r="I123" s="55" t="s">
        <v>199</v>
      </c>
    </row>
    <row r="124" spans="1:9" ht="15.6" x14ac:dyDescent="0.3">
      <c r="A124" s="51" t="s">
        <v>176</v>
      </c>
      <c r="B124" s="52" t="s">
        <v>177</v>
      </c>
      <c r="C124" s="51" t="s">
        <v>188</v>
      </c>
      <c r="D124" s="53" t="s">
        <v>179</v>
      </c>
      <c r="E124" s="54">
        <v>433797.93</v>
      </c>
      <c r="F124" s="54">
        <v>589582.5</v>
      </c>
      <c r="G124" s="55">
        <v>0</v>
      </c>
      <c r="H124" s="55" t="s">
        <v>186</v>
      </c>
      <c r="I124" s="55" t="s">
        <v>216</v>
      </c>
    </row>
    <row r="125" spans="1:9" ht="15.6" x14ac:dyDescent="0.3">
      <c r="A125" s="51" t="s">
        <v>176</v>
      </c>
      <c r="B125" s="52" t="s">
        <v>177</v>
      </c>
      <c r="C125" s="51" t="s">
        <v>188</v>
      </c>
      <c r="D125" s="53" t="s">
        <v>179</v>
      </c>
      <c r="E125" s="54">
        <v>2519146.98</v>
      </c>
      <c r="F125" s="54">
        <v>3520474.8</v>
      </c>
      <c r="G125" s="55">
        <v>0</v>
      </c>
      <c r="H125" s="55" t="s">
        <v>180</v>
      </c>
      <c r="I125" s="55" t="s">
        <v>206</v>
      </c>
    </row>
    <row r="126" spans="1:9" ht="15.6" x14ac:dyDescent="0.3">
      <c r="A126" s="51" t="s">
        <v>176</v>
      </c>
      <c r="B126" s="52" t="s">
        <v>177</v>
      </c>
      <c r="C126" s="51" t="s">
        <v>188</v>
      </c>
      <c r="D126" s="53" t="s">
        <v>179</v>
      </c>
      <c r="E126" s="54">
        <v>145751.1</v>
      </c>
      <c r="F126" s="54">
        <v>209520</v>
      </c>
      <c r="G126" s="55">
        <v>0</v>
      </c>
      <c r="H126" s="55" t="s">
        <v>180</v>
      </c>
      <c r="I126" s="55" t="s">
        <v>207</v>
      </c>
    </row>
    <row r="127" spans="1:9" ht="15.6" x14ac:dyDescent="0.3">
      <c r="A127" s="51" t="s">
        <v>176</v>
      </c>
      <c r="B127" s="52" t="s">
        <v>177</v>
      </c>
      <c r="C127" s="51" t="s">
        <v>188</v>
      </c>
      <c r="D127" s="53" t="s">
        <v>179</v>
      </c>
      <c r="E127" s="54">
        <v>35768.86</v>
      </c>
      <c r="F127" s="54">
        <v>46800</v>
      </c>
      <c r="G127" s="55">
        <v>0</v>
      </c>
      <c r="H127" s="55" t="s">
        <v>180</v>
      </c>
      <c r="I127" s="55" t="s">
        <v>196</v>
      </c>
    </row>
    <row r="128" spans="1:9" ht="15.6" x14ac:dyDescent="0.3">
      <c r="A128" s="51" t="s">
        <v>176</v>
      </c>
      <c r="B128" s="52" t="s">
        <v>177</v>
      </c>
      <c r="C128" s="51" t="s">
        <v>194</v>
      </c>
      <c r="D128" s="53" t="s">
        <v>179</v>
      </c>
      <c r="E128" s="54">
        <v>53612.61</v>
      </c>
      <c r="F128" s="54">
        <v>72929.2</v>
      </c>
      <c r="G128" s="55">
        <v>0</v>
      </c>
      <c r="H128" s="55" t="s">
        <v>197</v>
      </c>
      <c r="I128" s="55" t="s">
        <v>217</v>
      </c>
    </row>
    <row r="129" spans="1:9" ht="31.2" x14ac:dyDescent="0.3">
      <c r="A129" s="51" t="s">
        <v>176</v>
      </c>
      <c r="B129" s="52" t="s">
        <v>177</v>
      </c>
      <c r="C129" s="51" t="s">
        <v>194</v>
      </c>
      <c r="D129" s="53" t="s">
        <v>179</v>
      </c>
      <c r="E129" s="54">
        <v>19316858.670000002</v>
      </c>
      <c r="F129" s="54">
        <v>26197516.129999999</v>
      </c>
      <c r="G129" s="55">
        <v>0</v>
      </c>
      <c r="H129" s="55" t="s">
        <v>197</v>
      </c>
      <c r="I129" s="55" t="s">
        <v>219</v>
      </c>
    </row>
    <row r="130" spans="1:9" ht="15.6" x14ac:dyDescent="0.3">
      <c r="A130" s="51" t="s">
        <v>176</v>
      </c>
      <c r="B130" s="52" t="s">
        <v>177</v>
      </c>
      <c r="C130" s="51" t="s">
        <v>194</v>
      </c>
      <c r="D130" s="53" t="s">
        <v>179</v>
      </c>
      <c r="E130" s="54">
        <v>3245047.38</v>
      </c>
      <c r="F130" s="54">
        <v>4398909.05</v>
      </c>
      <c r="G130" s="55">
        <v>0</v>
      </c>
      <c r="H130" s="55" t="s">
        <v>197</v>
      </c>
      <c r="I130" s="55" t="s">
        <v>198</v>
      </c>
    </row>
    <row r="131" spans="1:9" ht="31.2" x14ac:dyDescent="0.3">
      <c r="A131" s="51" t="s">
        <v>176</v>
      </c>
      <c r="B131" s="52" t="s">
        <v>177</v>
      </c>
      <c r="C131" s="51" t="s">
        <v>194</v>
      </c>
      <c r="D131" s="53" t="s">
        <v>179</v>
      </c>
      <c r="E131" s="54">
        <v>369916.34</v>
      </c>
      <c r="F131" s="54">
        <v>652397.96</v>
      </c>
      <c r="G131" s="55">
        <v>0</v>
      </c>
      <c r="H131" s="55" t="s">
        <v>211</v>
      </c>
      <c r="I131" s="55" t="s">
        <v>212</v>
      </c>
    </row>
    <row r="132" spans="1:9" ht="31.2" x14ac:dyDescent="0.3">
      <c r="A132" s="51" t="s">
        <v>176</v>
      </c>
      <c r="B132" s="52" t="s">
        <v>177</v>
      </c>
      <c r="C132" s="51" t="s">
        <v>194</v>
      </c>
      <c r="D132" s="53" t="s">
        <v>179</v>
      </c>
      <c r="E132" s="54">
        <v>17554747.559999999</v>
      </c>
      <c r="F132" s="54">
        <v>23956753.530000001</v>
      </c>
      <c r="G132" s="55">
        <v>0</v>
      </c>
      <c r="H132" s="55" t="s">
        <v>211</v>
      </c>
      <c r="I132" s="55" t="s">
        <v>218</v>
      </c>
    </row>
    <row r="133" spans="1:9" ht="31.2" x14ac:dyDescent="0.3">
      <c r="A133" s="51" t="s">
        <v>176</v>
      </c>
      <c r="B133" s="52" t="s">
        <v>177</v>
      </c>
      <c r="C133" s="51" t="s">
        <v>194</v>
      </c>
      <c r="D133" s="53" t="s">
        <v>179</v>
      </c>
      <c r="E133" s="54">
        <v>15909163.16</v>
      </c>
      <c r="F133" s="54">
        <v>21457774.449999999</v>
      </c>
      <c r="G133" s="55">
        <v>0</v>
      </c>
      <c r="H133" s="55" t="s">
        <v>204</v>
      </c>
      <c r="I133" s="55" t="s">
        <v>205</v>
      </c>
    </row>
    <row r="134" spans="1:9" ht="15.6" x14ac:dyDescent="0.3">
      <c r="A134" s="51" t="s">
        <v>176</v>
      </c>
      <c r="B134" s="52" t="s">
        <v>177</v>
      </c>
      <c r="C134" s="51" t="s">
        <v>194</v>
      </c>
      <c r="D134" s="53" t="s">
        <v>179</v>
      </c>
      <c r="E134" s="54">
        <v>942161.35</v>
      </c>
      <c r="F134" s="54">
        <v>1278828.32</v>
      </c>
      <c r="G134" s="55">
        <v>0</v>
      </c>
      <c r="H134" s="55" t="s">
        <v>208</v>
      </c>
      <c r="I134" s="55" t="s">
        <v>209</v>
      </c>
    </row>
    <row r="135" spans="1:9" ht="15.6" x14ac:dyDescent="0.3">
      <c r="A135" s="51" t="s">
        <v>176</v>
      </c>
      <c r="B135" s="52" t="s">
        <v>177</v>
      </c>
      <c r="C135" s="51" t="s">
        <v>194</v>
      </c>
      <c r="D135" s="53" t="s">
        <v>179</v>
      </c>
      <c r="E135" s="54">
        <v>72104.78</v>
      </c>
      <c r="F135" s="54">
        <v>98424.76</v>
      </c>
      <c r="G135" s="55">
        <v>0</v>
      </c>
      <c r="H135" s="55" t="s">
        <v>208</v>
      </c>
      <c r="I135" s="55" t="s">
        <v>220</v>
      </c>
    </row>
    <row r="136" spans="1:9" ht="15.6" x14ac:dyDescent="0.3">
      <c r="A136" s="51" t="s">
        <v>176</v>
      </c>
      <c r="B136" s="52" t="s">
        <v>177</v>
      </c>
      <c r="C136" s="51" t="s">
        <v>194</v>
      </c>
      <c r="D136" s="53" t="s">
        <v>179</v>
      </c>
      <c r="E136" s="54">
        <v>888662.46</v>
      </c>
      <c r="F136" s="54">
        <v>1207837.8</v>
      </c>
      <c r="G136" s="55">
        <v>0</v>
      </c>
      <c r="H136" s="55" t="s">
        <v>200</v>
      </c>
      <c r="I136" s="55" t="s">
        <v>201</v>
      </c>
    </row>
    <row r="137" spans="1:9" ht="15.6" x14ac:dyDescent="0.3">
      <c r="A137" s="51" t="s">
        <v>176</v>
      </c>
      <c r="B137" s="52" t="s">
        <v>177</v>
      </c>
      <c r="C137" s="51" t="s">
        <v>194</v>
      </c>
      <c r="D137" s="53" t="s">
        <v>179</v>
      </c>
      <c r="E137" s="54">
        <v>2021935.51</v>
      </c>
      <c r="F137" s="54">
        <v>2747738.74</v>
      </c>
      <c r="G137" s="55">
        <v>0</v>
      </c>
      <c r="H137" s="55" t="s">
        <v>186</v>
      </c>
      <c r="I137" s="55" t="s">
        <v>203</v>
      </c>
    </row>
    <row r="138" spans="1:9" ht="15.6" x14ac:dyDescent="0.3">
      <c r="A138" s="51" t="s">
        <v>176</v>
      </c>
      <c r="B138" s="52" t="s">
        <v>177</v>
      </c>
      <c r="C138" s="51" t="s">
        <v>194</v>
      </c>
      <c r="D138" s="53" t="s">
        <v>179</v>
      </c>
      <c r="E138" s="54">
        <v>574370.91</v>
      </c>
      <c r="F138" s="54">
        <v>781080</v>
      </c>
      <c r="G138" s="55">
        <v>0</v>
      </c>
      <c r="H138" s="55" t="s">
        <v>186</v>
      </c>
      <c r="I138" s="55" t="s">
        <v>187</v>
      </c>
    </row>
    <row r="139" spans="1:9" ht="15.6" x14ac:dyDescent="0.3">
      <c r="A139" s="51" t="s">
        <v>176</v>
      </c>
      <c r="B139" s="52" t="s">
        <v>177</v>
      </c>
      <c r="C139" s="51" t="s">
        <v>194</v>
      </c>
      <c r="D139" s="53" t="s">
        <v>179</v>
      </c>
      <c r="E139" s="54">
        <v>64113.599999999999</v>
      </c>
      <c r="F139" s="54">
        <v>84360</v>
      </c>
      <c r="G139" s="55">
        <v>0</v>
      </c>
      <c r="H139" s="55" t="s">
        <v>186</v>
      </c>
      <c r="I139" s="55" t="s">
        <v>210</v>
      </c>
    </row>
    <row r="140" spans="1:9" ht="15.6" x14ac:dyDescent="0.3">
      <c r="A140" s="51" t="s">
        <v>176</v>
      </c>
      <c r="B140" s="52" t="s">
        <v>177</v>
      </c>
      <c r="C140" s="51" t="s">
        <v>194</v>
      </c>
      <c r="D140" s="53" t="s">
        <v>179</v>
      </c>
      <c r="E140" s="54">
        <v>483399.11</v>
      </c>
      <c r="F140" s="54">
        <v>657520.5</v>
      </c>
      <c r="G140" s="55">
        <v>0</v>
      </c>
      <c r="H140" s="55" t="s">
        <v>186</v>
      </c>
      <c r="I140" s="55" t="s">
        <v>216</v>
      </c>
    </row>
    <row r="141" spans="1:9" ht="15.6" x14ac:dyDescent="0.3">
      <c r="A141" s="51" t="s">
        <v>176</v>
      </c>
      <c r="B141" s="52" t="s">
        <v>177</v>
      </c>
      <c r="C141" s="51" t="s">
        <v>194</v>
      </c>
      <c r="D141" s="53" t="s">
        <v>179</v>
      </c>
      <c r="E141" s="54">
        <v>1563510.51</v>
      </c>
      <c r="F141" s="54">
        <v>2247584.2999999998</v>
      </c>
      <c r="G141" s="55">
        <v>0</v>
      </c>
      <c r="H141" s="55" t="s">
        <v>180</v>
      </c>
      <c r="I141" s="55" t="s">
        <v>206</v>
      </c>
    </row>
    <row r="142" spans="1:9" ht="15.6" x14ac:dyDescent="0.3">
      <c r="A142" s="51" t="s">
        <v>176</v>
      </c>
      <c r="B142" s="52" t="s">
        <v>177</v>
      </c>
      <c r="C142" s="51" t="s">
        <v>194</v>
      </c>
      <c r="D142" s="53" t="s">
        <v>179</v>
      </c>
      <c r="E142" s="54">
        <v>80926.44</v>
      </c>
      <c r="F142" s="54">
        <v>125712</v>
      </c>
      <c r="G142" s="55">
        <v>0</v>
      </c>
      <c r="H142" s="55" t="s">
        <v>180</v>
      </c>
      <c r="I142" s="55" t="s">
        <v>207</v>
      </c>
    </row>
    <row r="143" spans="1:9" ht="15.6" x14ac:dyDescent="0.3">
      <c r="A143" s="51" t="s">
        <v>176</v>
      </c>
      <c r="B143" s="52" t="s">
        <v>177</v>
      </c>
      <c r="C143" s="51" t="s">
        <v>194</v>
      </c>
      <c r="D143" s="53" t="s">
        <v>179</v>
      </c>
      <c r="E143" s="54">
        <v>17835.05</v>
      </c>
      <c r="F143" s="54">
        <v>23400</v>
      </c>
      <c r="G143" s="55">
        <v>0</v>
      </c>
      <c r="H143" s="55" t="s">
        <v>180</v>
      </c>
      <c r="I143" s="55" t="s">
        <v>196</v>
      </c>
    </row>
    <row r="144" spans="1:9" ht="15.6" x14ac:dyDescent="0.3">
      <c r="A144" s="51" t="s">
        <v>176</v>
      </c>
      <c r="B144" s="52" t="s">
        <v>177</v>
      </c>
      <c r="C144" s="51" t="s">
        <v>193</v>
      </c>
      <c r="D144" s="53" t="s">
        <v>179</v>
      </c>
      <c r="E144" s="54">
        <v>53686.73</v>
      </c>
      <c r="F144" s="54">
        <v>72968</v>
      </c>
      <c r="G144" s="55">
        <v>0</v>
      </c>
      <c r="H144" s="55" t="s">
        <v>197</v>
      </c>
      <c r="I144" s="55" t="s">
        <v>217</v>
      </c>
    </row>
    <row r="145" spans="1:9" ht="31.2" x14ac:dyDescent="0.3">
      <c r="A145" s="51" t="s">
        <v>176</v>
      </c>
      <c r="B145" s="52" t="s">
        <v>177</v>
      </c>
      <c r="C145" s="51" t="s">
        <v>193</v>
      </c>
      <c r="D145" s="53" t="s">
        <v>179</v>
      </c>
      <c r="E145" s="54">
        <v>21500890.920000002</v>
      </c>
      <c r="F145" s="54">
        <v>29165464.079999998</v>
      </c>
      <c r="G145" s="55">
        <v>0</v>
      </c>
      <c r="H145" s="55" t="s">
        <v>197</v>
      </c>
      <c r="I145" s="55" t="s">
        <v>219</v>
      </c>
    </row>
    <row r="146" spans="1:9" ht="15.6" x14ac:dyDescent="0.3">
      <c r="A146" s="51" t="s">
        <v>176</v>
      </c>
      <c r="B146" s="52" t="s">
        <v>177</v>
      </c>
      <c r="C146" s="51" t="s">
        <v>193</v>
      </c>
      <c r="D146" s="53" t="s">
        <v>179</v>
      </c>
      <c r="E146" s="54">
        <v>3458440.26</v>
      </c>
      <c r="F146" s="54">
        <v>4697461.9000000004</v>
      </c>
      <c r="G146" s="55">
        <v>0</v>
      </c>
      <c r="H146" s="55" t="s">
        <v>197</v>
      </c>
      <c r="I146" s="55" t="s">
        <v>198</v>
      </c>
    </row>
    <row r="147" spans="1:9" ht="31.2" x14ac:dyDescent="0.3">
      <c r="A147" s="51" t="s">
        <v>176</v>
      </c>
      <c r="B147" s="52" t="s">
        <v>177</v>
      </c>
      <c r="C147" s="51" t="s">
        <v>193</v>
      </c>
      <c r="D147" s="53" t="s">
        <v>179</v>
      </c>
      <c r="E147" s="54">
        <v>299702.53000000003</v>
      </c>
      <c r="F147" s="54">
        <v>583790.13</v>
      </c>
      <c r="G147" s="55">
        <v>0</v>
      </c>
      <c r="H147" s="55" t="s">
        <v>211</v>
      </c>
      <c r="I147" s="55" t="s">
        <v>212</v>
      </c>
    </row>
    <row r="148" spans="1:9" ht="31.2" x14ac:dyDescent="0.3">
      <c r="A148" s="51" t="s">
        <v>176</v>
      </c>
      <c r="B148" s="52" t="s">
        <v>177</v>
      </c>
      <c r="C148" s="51" t="s">
        <v>193</v>
      </c>
      <c r="D148" s="53" t="s">
        <v>179</v>
      </c>
      <c r="E148" s="54">
        <v>14592729.550000001</v>
      </c>
      <c r="F148" s="54">
        <v>19932033.559999999</v>
      </c>
      <c r="G148" s="55">
        <v>0</v>
      </c>
      <c r="H148" s="55" t="s">
        <v>211</v>
      </c>
      <c r="I148" s="55" t="s">
        <v>218</v>
      </c>
    </row>
    <row r="149" spans="1:9" ht="31.2" x14ac:dyDescent="0.3">
      <c r="A149" s="51" t="s">
        <v>176</v>
      </c>
      <c r="B149" s="52" t="s">
        <v>177</v>
      </c>
      <c r="C149" s="51" t="s">
        <v>193</v>
      </c>
      <c r="D149" s="53" t="s">
        <v>179</v>
      </c>
      <c r="E149" s="54">
        <v>15233021.029999999</v>
      </c>
      <c r="F149" s="54">
        <v>20565967.010000002</v>
      </c>
      <c r="G149" s="55">
        <v>0</v>
      </c>
      <c r="H149" s="55" t="s">
        <v>204</v>
      </c>
      <c r="I149" s="55" t="s">
        <v>205</v>
      </c>
    </row>
    <row r="150" spans="1:9" ht="15.6" x14ac:dyDescent="0.3">
      <c r="A150" s="51" t="s">
        <v>176</v>
      </c>
      <c r="B150" s="52" t="s">
        <v>177</v>
      </c>
      <c r="C150" s="51" t="s">
        <v>193</v>
      </c>
      <c r="D150" s="53" t="s">
        <v>179</v>
      </c>
      <c r="E150" s="54">
        <v>276612.55</v>
      </c>
      <c r="F150" s="54">
        <v>373344.1</v>
      </c>
      <c r="G150" s="55">
        <v>0</v>
      </c>
      <c r="H150" s="55" t="s">
        <v>208</v>
      </c>
      <c r="I150" s="55" t="s">
        <v>209</v>
      </c>
    </row>
    <row r="151" spans="1:9" ht="15.6" x14ac:dyDescent="0.3">
      <c r="A151" s="51" t="s">
        <v>176</v>
      </c>
      <c r="B151" s="52" t="s">
        <v>177</v>
      </c>
      <c r="C151" s="51" t="s">
        <v>193</v>
      </c>
      <c r="D151" s="53" t="s">
        <v>179</v>
      </c>
      <c r="E151" s="54">
        <v>58267.19</v>
      </c>
      <c r="F151" s="54">
        <v>79253.490000000005</v>
      </c>
      <c r="G151" s="55">
        <v>0</v>
      </c>
      <c r="H151" s="55" t="s">
        <v>208</v>
      </c>
      <c r="I151" s="55" t="s">
        <v>220</v>
      </c>
    </row>
    <row r="152" spans="1:9" ht="15.6" x14ac:dyDescent="0.3">
      <c r="A152" s="51" t="s">
        <v>176</v>
      </c>
      <c r="B152" s="52" t="s">
        <v>177</v>
      </c>
      <c r="C152" s="51" t="s">
        <v>193</v>
      </c>
      <c r="D152" s="53" t="s">
        <v>179</v>
      </c>
      <c r="E152" s="54">
        <v>684400.92</v>
      </c>
      <c r="F152" s="54">
        <v>930924.9</v>
      </c>
      <c r="G152" s="55">
        <v>0</v>
      </c>
      <c r="H152" s="55" t="s">
        <v>200</v>
      </c>
      <c r="I152" s="55" t="s">
        <v>201</v>
      </c>
    </row>
    <row r="153" spans="1:9" ht="15.6" x14ac:dyDescent="0.3">
      <c r="A153" s="51" t="s">
        <v>176</v>
      </c>
      <c r="B153" s="52" t="s">
        <v>177</v>
      </c>
      <c r="C153" s="51" t="s">
        <v>193</v>
      </c>
      <c r="D153" s="53" t="s">
        <v>179</v>
      </c>
      <c r="E153" s="54">
        <v>1050542.53</v>
      </c>
      <c r="F153" s="54">
        <v>1427788.14</v>
      </c>
      <c r="G153" s="55">
        <v>0</v>
      </c>
      <c r="H153" s="55" t="s">
        <v>186</v>
      </c>
      <c r="I153" s="55" t="s">
        <v>203</v>
      </c>
    </row>
    <row r="154" spans="1:9" ht="15.6" x14ac:dyDescent="0.3">
      <c r="A154" s="51" t="s">
        <v>176</v>
      </c>
      <c r="B154" s="52" t="s">
        <v>177</v>
      </c>
      <c r="C154" s="51" t="s">
        <v>193</v>
      </c>
      <c r="D154" s="53" t="s">
        <v>179</v>
      </c>
      <c r="E154" s="54">
        <v>543240.26</v>
      </c>
      <c r="F154" s="54">
        <v>738615</v>
      </c>
      <c r="G154" s="55">
        <v>0</v>
      </c>
      <c r="H154" s="55" t="s">
        <v>186</v>
      </c>
      <c r="I154" s="55" t="s">
        <v>187</v>
      </c>
    </row>
    <row r="155" spans="1:9" ht="15.6" x14ac:dyDescent="0.3">
      <c r="A155" s="51" t="s">
        <v>176</v>
      </c>
      <c r="B155" s="52" t="s">
        <v>177</v>
      </c>
      <c r="C155" s="51" t="s">
        <v>193</v>
      </c>
      <c r="D155" s="53" t="s">
        <v>179</v>
      </c>
      <c r="E155" s="54">
        <v>15595.2</v>
      </c>
      <c r="F155" s="54">
        <v>20520</v>
      </c>
      <c r="G155" s="55">
        <v>0</v>
      </c>
      <c r="H155" s="55" t="s">
        <v>186</v>
      </c>
      <c r="I155" s="55" t="s">
        <v>210</v>
      </c>
    </row>
    <row r="156" spans="1:9" ht="15.6" x14ac:dyDescent="0.3">
      <c r="A156" s="51" t="s">
        <v>176</v>
      </c>
      <c r="B156" s="52" t="s">
        <v>177</v>
      </c>
      <c r="C156" s="51" t="s">
        <v>193</v>
      </c>
      <c r="D156" s="53" t="s">
        <v>179</v>
      </c>
      <c r="E156" s="54">
        <v>277921.34999999998</v>
      </c>
      <c r="F156" s="54">
        <v>378066</v>
      </c>
      <c r="G156" s="55">
        <v>0</v>
      </c>
      <c r="H156" s="55" t="s">
        <v>186</v>
      </c>
      <c r="I156" s="55" t="s">
        <v>216</v>
      </c>
    </row>
    <row r="157" spans="1:9" ht="15.6" x14ac:dyDescent="0.3">
      <c r="A157" s="51" t="s">
        <v>176</v>
      </c>
      <c r="B157" s="52" t="s">
        <v>177</v>
      </c>
      <c r="C157" s="51" t="s">
        <v>193</v>
      </c>
      <c r="D157" s="53" t="s">
        <v>179</v>
      </c>
      <c r="E157" s="54">
        <v>1177925.24</v>
      </c>
      <c r="F157" s="54">
        <v>1657706.4</v>
      </c>
      <c r="G157" s="55">
        <v>0</v>
      </c>
      <c r="H157" s="55" t="s">
        <v>180</v>
      </c>
      <c r="I157" s="55" t="s">
        <v>206</v>
      </c>
    </row>
    <row r="158" spans="1:9" ht="15.6" x14ac:dyDescent="0.3">
      <c r="A158" s="51" t="s">
        <v>176</v>
      </c>
      <c r="B158" s="52" t="s">
        <v>177</v>
      </c>
      <c r="C158" s="51" t="s">
        <v>193</v>
      </c>
      <c r="D158" s="53" t="s">
        <v>179</v>
      </c>
      <c r="E158" s="54">
        <v>167162.62</v>
      </c>
      <c r="F158" s="54">
        <v>251424</v>
      </c>
      <c r="G158" s="55">
        <v>0</v>
      </c>
      <c r="H158" s="55" t="s">
        <v>180</v>
      </c>
      <c r="I158" s="55" t="s">
        <v>207</v>
      </c>
    </row>
    <row r="159" spans="1:9" ht="15.6" x14ac:dyDescent="0.3">
      <c r="A159" s="51" t="s">
        <v>176</v>
      </c>
      <c r="B159" s="52" t="s">
        <v>177</v>
      </c>
      <c r="C159" s="51" t="s">
        <v>183</v>
      </c>
      <c r="D159" s="53" t="s">
        <v>179</v>
      </c>
      <c r="E159" s="54">
        <v>53738.47</v>
      </c>
      <c r="F159" s="54">
        <v>72968</v>
      </c>
      <c r="G159" s="55">
        <v>0</v>
      </c>
      <c r="H159" s="55" t="s">
        <v>197</v>
      </c>
      <c r="I159" s="55" t="s">
        <v>217</v>
      </c>
    </row>
    <row r="160" spans="1:9" ht="31.2" x14ac:dyDescent="0.3">
      <c r="A160" s="51" t="s">
        <v>176</v>
      </c>
      <c r="B160" s="52" t="s">
        <v>177</v>
      </c>
      <c r="C160" s="51" t="s">
        <v>183</v>
      </c>
      <c r="D160" s="53" t="s">
        <v>179</v>
      </c>
      <c r="E160" s="54">
        <v>20882152.210000001</v>
      </c>
      <c r="F160" s="54">
        <v>28297625.280000001</v>
      </c>
      <c r="G160" s="55">
        <v>0</v>
      </c>
      <c r="H160" s="55" t="s">
        <v>197</v>
      </c>
      <c r="I160" s="55" t="s">
        <v>219</v>
      </c>
    </row>
    <row r="161" spans="1:9" ht="15.6" x14ac:dyDescent="0.3">
      <c r="A161" s="51" t="s">
        <v>176</v>
      </c>
      <c r="B161" s="52" t="s">
        <v>177</v>
      </c>
      <c r="C161" s="51" t="s">
        <v>183</v>
      </c>
      <c r="D161" s="53" t="s">
        <v>179</v>
      </c>
      <c r="E161" s="54">
        <v>3081208.12</v>
      </c>
      <c r="F161" s="54">
        <v>4181944.5</v>
      </c>
      <c r="G161" s="55">
        <v>0</v>
      </c>
      <c r="H161" s="55" t="s">
        <v>197</v>
      </c>
      <c r="I161" s="55" t="s">
        <v>198</v>
      </c>
    </row>
    <row r="162" spans="1:9" ht="31.2" x14ac:dyDescent="0.3">
      <c r="A162" s="51" t="s">
        <v>176</v>
      </c>
      <c r="B162" s="52" t="s">
        <v>177</v>
      </c>
      <c r="C162" s="51" t="s">
        <v>183</v>
      </c>
      <c r="D162" s="53" t="s">
        <v>179</v>
      </c>
      <c r="E162" s="54">
        <v>495779.86</v>
      </c>
      <c r="F162" s="54">
        <v>657390.38</v>
      </c>
      <c r="G162" s="55">
        <v>0</v>
      </c>
      <c r="H162" s="55" t="s">
        <v>211</v>
      </c>
      <c r="I162" s="55" t="s">
        <v>212</v>
      </c>
    </row>
    <row r="163" spans="1:9" ht="31.2" x14ac:dyDescent="0.3">
      <c r="A163" s="51" t="s">
        <v>176</v>
      </c>
      <c r="B163" s="52" t="s">
        <v>177</v>
      </c>
      <c r="C163" s="51" t="s">
        <v>183</v>
      </c>
      <c r="D163" s="53" t="s">
        <v>179</v>
      </c>
      <c r="E163" s="54">
        <v>18708745.579999998</v>
      </c>
      <c r="F163" s="54">
        <v>25532943.899999999</v>
      </c>
      <c r="G163" s="55">
        <v>0</v>
      </c>
      <c r="H163" s="55" t="s">
        <v>211</v>
      </c>
      <c r="I163" s="55" t="s">
        <v>218</v>
      </c>
    </row>
    <row r="164" spans="1:9" ht="31.2" x14ac:dyDescent="0.3">
      <c r="A164" s="51" t="s">
        <v>176</v>
      </c>
      <c r="B164" s="52" t="s">
        <v>177</v>
      </c>
      <c r="C164" s="51" t="s">
        <v>183</v>
      </c>
      <c r="D164" s="53" t="s">
        <v>179</v>
      </c>
      <c r="E164" s="54">
        <v>122366.53</v>
      </c>
      <c r="F164" s="54">
        <v>168395</v>
      </c>
      <c r="G164" s="55">
        <v>0</v>
      </c>
      <c r="H164" s="55" t="s">
        <v>211</v>
      </c>
      <c r="I164" s="55" t="s">
        <v>213</v>
      </c>
    </row>
    <row r="165" spans="1:9" ht="31.2" x14ac:dyDescent="0.3">
      <c r="A165" s="51" t="s">
        <v>176</v>
      </c>
      <c r="B165" s="52" t="s">
        <v>177</v>
      </c>
      <c r="C165" s="51" t="s">
        <v>183</v>
      </c>
      <c r="D165" s="53" t="s">
        <v>179</v>
      </c>
      <c r="E165" s="54">
        <v>15801215.34</v>
      </c>
      <c r="F165" s="54">
        <v>21216297.739999998</v>
      </c>
      <c r="G165" s="55">
        <v>0</v>
      </c>
      <c r="H165" s="55" t="s">
        <v>204</v>
      </c>
      <c r="I165" s="55" t="s">
        <v>205</v>
      </c>
    </row>
    <row r="166" spans="1:9" ht="15.6" x14ac:dyDescent="0.3">
      <c r="A166" s="51" t="s">
        <v>176</v>
      </c>
      <c r="B166" s="52" t="s">
        <v>177</v>
      </c>
      <c r="C166" s="51" t="s">
        <v>183</v>
      </c>
      <c r="D166" s="53" t="s">
        <v>179</v>
      </c>
      <c r="E166" s="54">
        <v>593835.52000000002</v>
      </c>
      <c r="F166" s="54">
        <v>802379.1</v>
      </c>
      <c r="G166" s="55">
        <v>0</v>
      </c>
      <c r="H166" s="55" t="s">
        <v>208</v>
      </c>
      <c r="I166" s="55" t="s">
        <v>209</v>
      </c>
    </row>
    <row r="167" spans="1:9" ht="15.6" x14ac:dyDescent="0.3">
      <c r="A167" s="51" t="s">
        <v>176</v>
      </c>
      <c r="B167" s="52" t="s">
        <v>177</v>
      </c>
      <c r="C167" s="51" t="s">
        <v>183</v>
      </c>
      <c r="D167" s="53" t="s">
        <v>179</v>
      </c>
      <c r="E167" s="54">
        <v>58330.49</v>
      </c>
      <c r="F167" s="54">
        <v>79337.740000000005</v>
      </c>
      <c r="G167" s="55">
        <v>0</v>
      </c>
      <c r="H167" s="55" t="s">
        <v>208</v>
      </c>
      <c r="I167" s="55" t="s">
        <v>220</v>
      </c>
    </row>
    <row r="168" spans="1:9" ht="15.6" x14ac:dyDescent="0.3">
      <c r="A168" s="51" t="s">
        <v>176</v>
      </c>
      <c r="B168" s="52" t="s">
        <v>177</v>
      </c>
      <c r="C168" s="51" t="s">
        <v>183</v>
      </c>
      <c r="D168" s="53" t="s">
        <v>179</v>
      </c>
      <c r="E168" s="54">
        <v>1021848.55</v>
      </c>
      <c r="F168" s="54">
        <v>1389744.5</v>
      </c>
      <c r="G168" s="55">
        <v>0</v>
      </c>
      <c r="H168" s="55" t="s">
        <v>200</v>
      </c>
      <c r="I168" s="55" t="s">
        <v>201</v>
      </c>
    </row>
    <row r="169" spans="1:9" ht="15.6" x14ac:dyDescent="0.3">
      <c r="A169" s="51" t="s">
        <v>176</v>
      </c>
      <c r="B169" s="52" t="s">
        <v>177</v>
      </c>
      <c r="C169" s="51" t="s">
        <v>183</v>
      </c>
      <c r="D169" s="53" t="s">
        <v>179</v>
      </c>
      <c r="E169" s="54">
        <v>1759289.12</v>
      </c>
      <c r="F169" s="54">
        <v>2380400.21</v>
      </c>
      <c r="G169" s="55">
        <v>0</v>
      </c>
      <c r="H169" s="55" t="s">
        <v>186</v>
      </c>
      <c r="I169" s="55" t="s">
        <v>203</v>
      </c>
    </row>
    <row r="170" spans="1:9" ht="15.6" x14ac:dyDescent="0.3">
      <c r="A170" s="51" t="s">
        <v>176</v>
      </c>
      <c r="B170" s="52" t="s">
        <v>177</v>
      </c>
      <c r="C170" s="51" t="s">
        <v>183</v>
      </c>
      <c r="D170" s="53" t="s">
        <v>179</v>
      </c>
      <c r="E170" s="54">
        <v>469993.1</v>
      </c>
      <c r="F170" s="54">
        <v>638760</v>
      </c>
      <c r="G170" s="55">
        <v>0</v>
      </c>
      <c r="H170" s="55" t="s">
        <v>186</v>
      </c>
      <c r="I170" s="55" t="s">
        <v>187</v>
      </c>
    </row>
    <row r="171" spans="1:9" ht="15.6" x14ac:dyDescent="0.3">
      <c r="A171" s="51" t="s">
        <v>176</v>
      </c>
      <c r="B171" s="52" t="s">
        <v>177</v>
      </c>
      <c r="C171" s="51" t="s">
        <v>183</v>
      </c>
      <c r="D171" s="53" t="s">
        <v>179</v>
      </c>
      <c r="E171" s="54">
        <v>48632.4</v>
      </c>
      <c r="F171" s="54">
        <v>63990</v>
      </c>
      <c r="G171" s="55">
        <v>0</v>
      </c>
      <c r="H171" s="55" t="s">
        <v>186</v>
      </c>
      <c r="I171" s="55" t="s">
        <v>210</v>
      </c>
    </row>
    <row r="172" spans="1:9" ht="15.6" x14ac:dyDescent="0.3">
      <c r="A172" s="51" t="s">
        <v>176</v>
      </c>
      <c r="B172" s="52" t="s">
        <v>177</v>
      </c>
      <c r="C172" s="51" t="s">
        <v>183</v>
      </c>
      <c r="D172" s="53" t="s">
        <v>179</v>
      </c>
      <c r="E172" s="54">
        <v>34347.51</v>
      </c>
      <c r="F172" s="54">
        <v>47037</v>
      </c>
      <c r="G172" s="55">
        <v>0</v>
      </c>
      <c r="H172" s="55" t="s">
        <v>186</v>
      </c>
      <c r="I172" s="55" t="s">
        <v>199</v>
      </c>
    </row>
    <row r="173" spans="1:9" ht="15.6" x14ac:dyDescent="0.3">
      <c r="A173" s="51" t="s">
        <v>176</v>
      </c>
      <c r="B173" s="52" t="s">
        <v>177</v>
      </c>
      <c r="C173" s="51" t="s">
        <v>183</v>
      </c>
      <c r="D173" s="53" t="s">
        <v>179</v>
      </c>
      <c r="E173" s="54">
        <v>532259.22</v>
      </c>
      <c r="F173" s="54">
        <v>723996</v>
      </c>
      <c r="G173" s="55">
        <v>0</v>
      </c>
      <c r="H173" s="55" t="s">
        <v>186</v>
      </c>
      <c r="I173" s="55" t="s">
        <v>216</v>
      </c>
    </row>
    <row r="174" spans="1:9" ht="15.6" x14ac:dyDescent="0.3">
      <c r="A174" s="51" t="s">
        <v>176</v>
      </c>
      <c r="B174" s="52" t="s">
        <v>177</v>
      </c>
      <c r="C174" s="51" t="s">
        <v>183</v>
      </c>
      <c r="D174" s="53" t="s">
        <v>179</v>
      </c>
      <c r="E174" s="54">
        <v>2081960.37</v>
      </c>
      <c r="F174" s="54">
        <v>2969897.64</v>
      </c>
      <c r="G174" s="55">
        <v>0</v>
      </c>
      <c r="H174" s="55" t="s">
        <v>180</v>
      </c>
      <c r="I174" s="55" t="s">
        <v>206</v>
      </c>
    </row>
    <row r="175" spans="1:9" ht="15.6" x14ac:dyDescent="0.3">
      <c r="A175" s="51" t="s">
        <v>176</v>
      </c>
      <c r="B175" s="52" t="s">
        <v>177</v>
      </c>
      <c r="C175" s="51" t="s">
        <v>183</v>
      </c>
      <c r="D175" s="53" t="s">
        <v>179</v>
      </c>
      <c r="E175" s="54">
        <v>239153.17</v>
      </c>
      <c r="F175" s="54">
        <v>419040</v>
      </c>
      <c r="G175" s="55">
        <v>0</v>
      </c>
      <c r="H175" s="55" t="s">
        <v>180</v>
      </c>
      <c r="I175" s="55" t="s">
        <v>207</v>
      </c>
    </row>
    <row r="176" spans="1:9" ht="15.6" x14ac:dyDescent="0.3">
      <c r="A176" s="51" t="s">
        <v>176</v>
      </c>
      <c r="B176" s="52" t="s">
        <v>177</v>
      </c>
      <c r="C176" s="51" t="s">
        <v>183</v>
      </c>
      <c r="D176" s="53" t="s">
        <v>179</v>
      </c>
      <c r="E176" s="54">
        <v>12408.5</v>
      </c>
      <c r="F176" s="54">
        <v>20932.599999999999</v>
      </c>
      <c r="G176" s="55">
        <v>0</v>
      </c>
      <c r="H176" s="55" t="s">
        <v>180</v>
      </c>
      <c r="I176" s="55" t="s">
        <v>181</v>
      </c>
    </row>
    <row r="177" spans="1:9" ht="15.6" x14ac:dyDescent="0.3">
      <c r="A177" s="51" t="s">
        <v>176</v>
      </c>
      <c r="B177" s="52" t="s">
        <v>177</v>
      </c>
      <c r="C177" s="51" t="s">
        <v>182</v>
      </c>
      <c r="D177" s="53" t="s">
        <v>179</v>
      </c>
      <c r="E177" s="54">
        <v>53722.53</v>
      </c>
      <c r="F177" s="54">
        <v>72968</v>
      </c>
      <c r="G177" s="55">
        <v>0</v>
      </c>
      <c r="H177" s="55" t="s">
        <v>197</v>
      </c>
      <c r="I177" s="55" t="s">
        <v>217</v>
      </c>
    </row>
    <row r="178" spans="1:9" ht="31.2" x14ac:dyDescent="0.3">
      <c r="A178" s="51" t="s">
        <v>176</v>
      </c>
      <c r="B178" s="52" t="s">
        <v>177</v>
      </c>
      <c r="C178" s="51" t="s">
        <v>182</v>
      </c>
      <c r="D178" s="53" t="s">
        <v>179</v>
      </c>
      <c r="E178" s="54">
        <v>28496886.699999999</v>
      </c>
      <c r="F178" s="54">
        <v>38595391.780000001</v>
      </c>
      <c r="G178" s="55">
        <v>0</v>
      </c>
      <c r="H178" s="55" t="s">
        <v>197</v>
      </c>
      <c r="I178" s="55" t="s">
        <v>219</v>
      </c>
    </row>
    <row r="179" spans="1:9" ht="15.6" x14ac:dyDescent="0.3">
      <c r="A179" s="51" t="s">
        <v>176</v>
      </c>
      <c r="B179" s="52" t="s">
        <v>177</v>
      </c>
      <c r="C179" s="51" t="s">
        <v>182</v>
      </c>
      <c r="D179" s="53" t="s">
        <v>179</v>
      </c>
      <c r="E179" s="54">
        <v>3734361.57</v>
      </c>
      <c r="F179" s="54">
        <v>5053813.43</v>
      </c>
      <c r="G179" s="55">
        <v>0</v>
      </c>
      <c r="H179" s="55" t="s">
        <v>197</v>
      </c>
      <c r="I179" s="55" t="s">
        <v>198</v>
      </c>
    </row>
    <row r="180" spans="1:9" ht="31.2" x14ac:dyDescent="0.3">
      <c r="A180" s="51" t="s">
        <v>176</v>
      </c>
      <c r="B180" s="52" t="s">
        <v>177</v>
      </c>
      <c r="C180" s="51" t="s">
        <v>182</v>
      </c>
      <c r="D180" s="53" t="s">
        <v>179</v>
      </c>
      <c r="E180" s="54">
        <v>523072.15</v>
      </c>
      <c r="F180" s="54">
        <v>702037.21</v>
      </c>
      <c r="G180" s="55">
        <v>0</v>
      </c>
      <c r="H180" s="55" t="s">
        <v>211</v>
      </c>
      <c r="I180" s="55" t="s">
        <v>212</v>
      </c>
    </row>
    <row r="181" spans="1:9" ht="31.2" x14ac:dyDescent="0.3">
      <c r="A181" s="51" t="s">
        <v>176</v>
      </c>
      <c r="B181" s="52" t="s">
        <v>177</v>
      </c>
      <c r="C181" s="51" t="s">
        <v>182</v>
      </c>
      <c r="D181" s="53" t="s">
        <v>179</v>
      </c>
      <c r="E181" s="54">
        <v>21385621.550000001</v>
      </c>
      <c r="F181" s="54">
        <v>29187982.120000001</v>
      </c>
      <c r="G181" s="55">
        <v>0</v>
      </c>
      <c r="H181" s="55" t="s">
        <v>211</v>
      </c>
      <c r="I181" s="55" t="s">
        <v>218</v>
      </c>
    </row>
    <row r="182" spans="1:9" ht="31.2" x14ac:dyDescent="0.3">
      <c r="A182" s="51" t="s">
        <v>176</v>
      </c>
      <c r="B182" s="52" t="s">
        <v>177</v>
      </c>
      <c r="C182" s="51" t="s">
        <v>182</v>
      </c>
      <c r="D182" s="53" t="s">
        <v>179</v>
      </c>
      <c r="E182" s="54">
        <v>227307.6</v>
      </c>
      <c r="F182" s="54">
        <v>311141.8</v>
      </c>
      <c r="G182" s="55">
        <v>0</v>
      </c>
      <c r="H182" s="55" t="s">
        <v>211</v>
      </c>
      <c r="I182" s="55" t="s">
        <v>213</v>
      </c>
    </row>
    <row r="183" spans="1:9" ht="31.2" x14ac:dyDescent="0.3">
      <c r="A183" s="51" t="s">
        <v>176</v>
      </c>
      <c r="B183" s="52" t="s">
        <v>177</v>
      </c>
      <c r="C183" s="51" t="s">
        <v>182</v>
      </c>
      <c r="D183" s="53" t="s">
        <v>179</v>
      </c>
      <c r="E183" s="54">
        <v>24022626.199999999</v>
      </c>
      <c r="F183" s="54">
        <v>32437369.780000001</v>
      </c>
      <c r="G183" s="55">
        <v>0</v>
      </c>
      <c r="H183" s="55" t="s">
        <v>204</v>
      </c>
      <c r="I183" s="55" t="s">
        <v>205</v>
      </c>
    </row>
    <row r="184" spans="1:9" ht="15.6" x14ac:dyDescent="0.3">
      <c r="A184" s="51" t="s">
        <v>176</v>
      </c>
      <c r="B184" s="52" t="s">
        <v>177</v>
      </c>
      <c r="C184" s="51" t="s">
        <v>182</v>
      </c>
      <c r="D184" s="53" t="s">
        <v>179</v>
      </c>
      <c r="E184" s="54">
        <v>552686.47</v>
      </c>
      <c r="F184" s="54">
        <v>744565.6</v>
      </c>
      <c r="G184" s="55">
        <v>0</v>
      </c>
      <c r="H184" s="55" t="s">
        <v>208</v>
      </c>
      <c r="I184" s="55" t="s">
        <v>209</v>
      </c>
    </row>
    <row r="185" spans="1:9" ht="15.6" x14ac:dyDescent="0.3">
      <c r="A185" s="51" t="s">
        <v>176</v>
      </c>
      <c r="B185" s="52" t="s">
        <v>177</v>
      </c>
      <c r="C185" s="51" t="s">
        <v>182</v>
      </c>
      <c r="D185" s="53" t="s">
        <v>179</v>
      </c>
      <c r="E185" s="54">
        <v>87973.05</v>
      </c>
      <c r="F185" s="54">
        <v>119480.16</v>
      </c>
      <c r="G185" s="55">
        <v>0</v>
      </c>
      <c r="H185" s="55" t="s">
        <v>208</v>
      </c>
      <c r="I185" s="55" t="s">
        <v>220</v>
      </c>
    </row>
    <row r="186" spans="1:9" ht="15.6" x14ac:dyDescent="0.3">
      <c r="A186" s="51" t="s">
        <v>176</v>
      </c>
      <c r="B186" s="52" t="s">
        <v>177</v>
      </c>
      <c r="C186" s="51" t="s">
        <v>182</v>
      </c>
      <c r="D186" s="53" t="s">
        <v>179</v>
      </c>
      <c r="E186" s="54">
        <v>938869.57</v>
      </c>
      <c r="F186" s="54">
        <v>1275064.2</v>
      </c>
      <c r="G186" s="55">
        <v>0</v>
      </c>
      <c r="H186" s="55" t="s">
        <v>200</v>
      </c>
      <c r="I186" s="55" t="s">
        <v>201</v>
      </c>
    </row>
    <row r="187" spans="1:9" ht="15.6" x14ac:dyDescent="0.3">
      <c r="A187" s="51" t="s">
        <v>176</v>
      </c>
      <c r="B187" s="52" t="s">
        <v>177</v>
      </c>
      <c r="C187" s="51" t="s">
        <v>182</v>
      </c>
      <c r="D187" s="53" t="s">
        <v>179</v>
      </c>
      <c r="E187" s="54">
        <v>1869665.11</v>
      </c>
      <c r="F187" s="54">
        <v>2517222.27</v>
      </c>
      <c r="G187" s="55">
        <v>0</v>
      </c>
      <c r="H187" s="55" t="s">
        <v>186</v>
      </c>
      <c r="I187" s="55" t="s">
        <v>203</v>
      </c>
    </row>
    <row r="188" spans="1:9" ht="15.6" x14ac:dyDescent="0.3">
      <c r="A188" s="51" t="s">
        <v>176</v>
      </c>
      <c r="B188" s="52" t="s">
        <v>177</v>
      </c>
      <c r="C188" s="51" t="s">
        <v>182</v>
      </c>
      <c r="D188" s="53" t="s">
        <v>179</v>
      </c>
      <c r="E188" s="54">
        <v>890482.84</v>
      </c>
      <c r="F188" s="54">
        <v>1209360</v>
      </c>
      <c r="G188" s="55">
        <v>0</v>
      </c>
      <c r="H188" s="55" t="s">
        <v>186</v>
      </c>
      <c r="I188" s="55" t="s">
        <v>187</v>
      </c>
    </row>
    <row r="189" spans="1:9" ht="15.6" x14ac:dyDescent="0.3">
      <c r="A189" s="51" t="s">
        <v>176</v>
      </c>
      <c r="B189" s="52" t="s">
        <v>177</v>
      </c>
      <c r="C189" s="51" t="s">
        <v>182</v>
      </c>
      <c r="D189" s="53" t="s">
        <v>179</v>
      </c>
      <c r="E189" s="54">
        <v>437465.88</v>
      </c>
      <c r="F189" s="54">
        <v>586507.56000000006</v>
      </c>
      <c r="G189" s="55">
        <v>0</v>
      </c>
      <c r="H189" s="55" t="s">
        <v>186</v>
      </c>
      <c r="I189" s="55" t="s">
        <v>210</v>
      </c>
    </row>
    <row r="190" spans="1:9" ht="15.6" x14ac:dyDescent="0.3">
      <c r="A190" s="51" t="s">
        <v>176</v>
      </c>
      <c r="B190" s="52" t="s">
        <v>177</v>
      </c>
      <c r="C190" s="51" t="s">
        <v>182</v>
      </c>
      <c r="D190" s="53" t="s">
        <v>179</v>
      </c>
      <c r="E190" s="54">
        <v>137440</v>
      </c>
      <c r="F190" s="54">
        <v>188160</v>
      </c>
      <c r="G190" s="55">
        <v>0</v>
      </c>
      <c r="H190" s="55" t="s">
        <v>186</v>
      </c>
      <c r="I190" s="55" t="s">
        <v>199</v>
      </c>
    </row>
    <row r="191" spans="1:9" ht="15.6" x14ac:dyDescent="0.3">
      <c r="A191" s="51" t="s">
        <v>176</v>
      </c>
      <c r="B191" s="52" t="s">
        <v>177</v>
      </c>
      <c r="C191" s="51" t="s">
        <v>182</v>
      </c>
      <c r="D191" s="53" t="s">
        <v>179</v>
      </c>
      <c r="E191" s="54">
        <v>633659.4</v>
      </c>
      <c r="F191" s="54">
        <v>861100.5</v>
      </c>
      <c r="G191" s="55">
        <v>0</v>
      </c>
      <c r="H191" s="55" t="s">
        <v>186</v>
      </c>
      <c r="I191" s="55" t="s">
        <v>216</v>
      </c>
    </row>
    <row r="192" spans="1:9" ht="15.6" x14ac:dyDescent="0.3">
      <c r="A192" s="51" t="s">
        <v>176</v>
      </c>
      <c r="B192" s="52" t="s">
        <v>177</v>
      </c>
      <c r="C192" s="51" t="s">
        <v>182</v>
      </c>
      <c r="D192" s="53" t="s">
        <v>179</v>
      </c>
      <c r="E192" s="54">
        <v>2371692.92</v>
      </c>
      <c r="F192" s="54">
        <v>3480827.58</v>
      </c>
      <c r="G192" s="55">
        <v>0</v>
      </c>
      <c r="H192" s="55" t="s">
        <v>180</v>
      </c>
      <c r="I192" s="55" t="s">
        <v>206</v>
      </c>
    </row>
    <row r="193" spans="1:9" ht="15.6" x14ac:dyDescent="0.3">
      <c r="A193" s="51" t="s">
        <v>176</v>
      </c>
      <c r="B193" s="52" t="s">
        <v>177</v>
      </c>
      <c r="C193" s="51" t="s">
        <v>182</v>
      </c>
      <c r="D193" s="53" t="s">
        <v>179</v>
      </c>
      <c r="E193" s="54">
        <v>113406.16</v>
      </c>
      <c r="F193" s="54">
        <v>209520</v>
      </c>
      <c r="G193" s="55">
        <v>0</v>
      </c>
      <c r="H193" s="55" t="s">
        <v>180</v>
      </c>
      <c r="I193" s="55" t="s">
        <v>207</v>
      </c>
    </row>
    <row r="194" spans="1:9" ht="15.6" x14ac:dyDescent="0.3">
      <c r="A194" s="51" t="s">
        <v>176</v>
      </c>
      <c r="B194" s="52" t="s">
        <v>177</v>
      </c>
      <c r="C194" s="51" t="s">
        <v>182</v>
      </c>
      <c r="D194" s="53" t="s">
        <v>179</v>
      </c>
      <c r="E194" s="54">
        <v>17921.830000000002</v>
      </c>
      <c r="F194" s="54">
        <v>23400</v>
      </c>
      <c r="G194" s="55">
        <v>0</v>
      </c>
      <c r="H194" s="55" t="s">
        <v>180</v>
      </c>
      <c r="I194" s="55" t="s">
        <v>196</v>
      </c>
    </row>
    <row r="195" spans="1:9" ht="15.6" x14ac:dyDescent="0.3">
      <c r="A195" s="51" t="s">
        <v>176</v>
      </c>
      <c r="B195" s="52" t="s">
        <v>177</v>
      </c>
      <c r="C195" s="51" t="s">
        <v>182</v>
      </c>
      <c r="D195" s="53" t="s">
        <v>179</v>
      </c>
      <c r="E195" s="54">
        <v>23544</v>
      </c>
      <c r="F195" s="54">
        <v>41904</v>
      </c>
      <c r="G195" s="55">
        <v>0</v>
      </c>
      <c r="H195" s="55" t="s">
        <v>180</v>
      </c>
      <c r="I195" s="55" t="s">
        <v>181</v>
      </c>
    </row>
    <row r="196" spans="1:9" ht="15.6" x14ac:dyDescent="0.3">
      <c r="A196" s="51" t="s">
        <v>176</v>
      </c>
      <c r="B196" s="52" t="s">
        <v>177</v>
      </c>
      <c r="C196" s="51" t="s">
        <v>178</v>
      </c>
      <c r="D196" s="53" t="s">
        <v>179</v>
      </c>
      <c r="E196" s="54">
        <v>67157.55</v>
      </c>
      <c r="F196" s="54">
        <v>91315</v>
      </c>
      <c r="G196" s="55">
        <v>0</v>
      </c>
      <c r="H196" s="55" t="s">
        <v>197</v>
      </c>
      <c r="I196" s="55" t="s">
        <v>217</v>
      </c>
    </row>
    <row r="197" spans="1:9" ht="31.2" x14ac:dyDescent="0.3">
      <c r="A197" s="51" t="s">
        <v>176</v>
      </c>
      <c r="B197" s="52" t="s">
        <v>177</v>
      </c>
      <c r="C197" s="51" t="s">
        <v>178</v>
      </c>
      <c r="D197" s="53" t="s">
        <v>179</v>
      </c>
      <c r="E197" s="54">
        <v>36264629.649999999</v>
      </c>
      <c r="F197" s="54">
        <v>49166165.07</v>
      </c>
      <c r="G197" s="55">
        <v>0</v>
      </c>
      <c r="H197" s="55" t="s">
        <v>197</v>
      </c>
      <c r="I197" s="55" t="s">
        <v>219</v>
      </c>
    </row>
    <row r="198" spans="1:9" ht="15.6" x14ac:dyDescent="0.3">
      <c r="A198" s="51" t="s">
        <v>176</v>
      </c>
      <c r="B198" s="52" t="s">
        <v>177</v>
      </c>
      <c r="C198" s="51" t="s">
        <v>178</v>
      </c>
      <c r="D198" s="53" t="s">
        <v>179</v>
      </c>
      <c r="E198" s="54">
        <v>4904845.21</v>
      </c>
      <c r="F198" s="54">
        <v>6618034.7199999997</v>
      </c>
      <c r="G198" s="55">
        <v>0</v>
      </c>
      <c r="H198" s="55" t="s">
        <v>197</v>
      </c>
      <c r="I198" s="55" t="s">
        <v>198</v>
      </c>
    </row>
    <row r="199" spans="1:9" ht="31.2" x14ac:dyDescent="0.3">
      <c r="A199" s="51" t="s">
        <v>176</v>
      </c>
      <c r="B199" s="52" t="s">
        <v>177</v>
      </c>
      <c r="C199" s="51" t="s">
        <v>178</v>
      </c>
      <c r="D199" s="53" t="s">
        <v>179</v>
      </c>
      <c r="E199" s="54">
        <v>483611.41</v>
      </c>
      <c r="F199" s="54">
        <v>741863.35</v>
      </c>
      <c r="G199" s="55">
        <v>0</v>
      </c>
      <c r="H199" s="55" t="s">
        <v>211</v>
      </c>
      <c r="I199" s="55" t="s">
        <v>212</v>
      </c>
    </row>
    <row r="200" spans="1:9" ht="31.2" x14ac:dyDescent="0.3">
      <c r="A200" s="51" t="s">
        <v>176</v>
      </c>
      <c r="B200" s="52" t="s">
        <v>177</v>
      </c>
      <c r="C200" s="51" t="s">
        <v>178</v>
      </c>
      <c r="D200" s="53" t="s">
        <v>179</v>
      </c>
      <c r="E200" s="54">
        <v>25682319.140000001</v>
      </c>
      <c r="F200" s="54">
        <v>35023907.270000003</v>
      </c>
      <c r="G200" s="55">
        <v>0</v>
      </c>
      <c r="H200" s="55" t="s">
        <v>211</v>
      </c>
      <c r="I200" s="55" t="s">
        <v>218</v>
      </c>
    </row>
    <row r="201" spans="1:9" ht="31.2" x14ac:dyDescent="0.3">
      <c r="A201" s="51" t="s">
        <v>176</v>
      </c>
      <c r="B201" s="52" t="s">
        <v>177</v>
      </c>
      <c r="C201" s="51" t="s">
        <v>178</v>
      </c>
      <c r="D201" s="53" t="s">
        <v>179</v>
      </c>
      <c r="E201" s="54">
        <v>52458</v>
      </c>
      <c r="F201" s="54">
        <v>71806.5</v>
      </c>
      <c r="G201" s="55">
        <v>0</v>
      </c>
      <c r="H201" s="55" t="s">
        <v>211</v>
      </c>
      <c r="I201" s="55" t="s">
        <v>213</v>
      </c>
    </row>
    <row r="202" spans="1:9" ht="31.2" x14ac:dyDescent="0.3">
      <c r="A202" s="51" t="s">
        <v>176</v>
      </c>
      <c r="B202" s="52" t="s">
        <v>177</v>
      </c>
      <c r="C202" s="51" t="s">
        <v>178</v>
      </c>
      <c r="D202" s="53" t="s">
        <v>179</v>
      </c>
      <c r="E202" s="54">
        <v>31371531.5</v>
      </c>
      <c r="F202" s="54">
        <v>42419661.060000002</v>
      </c>
      <c r="G202" s="55">
        <v>0</v>
      </c>
      <c r="H202" s="55" t="s">
        <v>204</v>
      </c>
      <c r="I202" s="55" t="s">
        <v>205</v>
      </c>
    </row>
    <row r="203" spans="1:9" ht="15.6" x14ac:dyDescent="0.3">
      <c r="A203" s="51" t="s">
        <v>176</v>
      </c>
      <c r="B203" s="52" t="s">
        <v>177</v>
      </c>
      <c r="C203" s="51" t="s">
        <v>178</v>
      </c>
      <c r="D203" s="53" t="s">
        <v>179</v>
      </c>
      <c r="E203" s="54">
        <v>843566.07999999996</v>
      </c>
      <c r="F203" s="54">
        <v>1139721.6599999999</v>
      </c>
      <c r="G203" s="55">
        <v>0</v>
      </c>
      <c r="H203" s="55" t="s">
        <v>208</v>
      </c>
      <c r="I203" s="55" t="s">
        <v>209</v>
      </c>
    </row>
    <row r="204" spans="1:9" ht="15.6" x14ac:dyDescent="0.3">
      <c r="A204" s="51" t="s">
        <v>176</v>
      </c>
      <c r="B204" s="52" t="s">
        <v>177</v>
      </c>
      <c r="C204" s="51" t="s">
        <v>178</v>
      </c>
      <c r="D204" s="53" t="s">
        <v>179</v>
      </c>
      <c r="E204" s="54">
        <v>133847.57999999999</v>
      </c>
      <c r="F204" s="54">
        <v>181882.16</v>
      </c>
      <c r="G204" s="55">
        <v>0</v>
      </c>
      <c r="H204" s="55" t="s">
        <v>208</v>
      </c>
      <c r="I204" s="55" t="s">
        <v>220</v>
      </c>
    </row>
    <row r="205" spans="1:9" ht="15.6" x14ac:dyDescent="0.3">
      <c r="A205" s="51" t="s">
        <v>176</v>
      </c>
      <c r="B205" s="52" t="s">
        <v>177</v>
      </c>
      <c r="C205" s="51" t="s">
        <v>178</v>
      </c>
      <c r="D205" s="53" t="s">
        <v>179</v>
      </c>
      <c r="E205" s="54">
        <v>1279519.6299999999</v>
      </c>
      <c r="F205" s="54">
        <v>1739797.04</v>
      </c>
      <c r="G205" s="55">
        <v>0</v>
      </c>
      <c r="H205" s="55" t="s">
        <v>200</v>
      </c>
      <c r="I205" s="55" t="s">
        <v>201</v>
      </c>
    </row>
    <row r="206" spans="1:9" ht="15.6" x14ac:dyDescent="0.3">
      <c r="A206" s="51" t="s">
        <v>176</v>
      </c>
      <c r="B206" s="52" t="s">
        <v>177</v>
      </c>
      <c r="C206" s="51" t="s">
        <v>178</v>
      </c>
      <c r="D206" s="53" t="s">
        <v>179</v>
      </c>
      <c r="E206" s="54">
        <v>2509072.42</v>
      </c>
      <c r="F206" s="54">
        <v>3383383.86</v>
      </c>
      <c r="G206" s="55">
        <v>0</v>
      </c>
      <c r="H206" s="55" t="s">
        <v>186</v>
      </c>
      <c r="I206" s="55" t="s">
        <v>203</v>
      </c>
    </row>
    <row r="207" spans="1:9" ht="15.6" x14ac:dyDescent="0.3">
      <c r="A207" s="51" t="s">
        <v>176</v>
      </c>
      <c r="B207" s="52" t="s">
        <v>177</v>
      </c>
      <c r="C207" s="51" t="s">
        <v>178</v>
      </c>
      <c r="D207" s="53" t="s">
        <v>179</v>
      </c>
      <c r="E207" s="54">
        <v>1064886.72</v>
      </c>
      <c r="F207" s="54">
        <v>1451232</v>
      </c>
      <c r="G207" s="55">
        <v>0</v>
      </c>
      <c r="H207" s="55" t="s">
        <v>186</v>
      </c>
      <c r="I207" s="55" t="s">
        <v>187</v>
      </c>
    </row>
    <row r="208" spans="1:9" ht="15.6" x14ac:dyDescent="0.3">
      <c r="A208" s="51" t="s">
        <v>176</v>
      </c>
      <c r="B208" s="52" t="s">
        <v>177</v>
      </c>
      <c r="C208" s="51" t="s">
        <v>178</v>
      </c>
      <c r="D208" s="53" t="s">
        <v>179</v>
      </c>
      <c r="E208" s="54">
        <v>196735.5</v>
      </c>
      <c r="F208" s="54">
        <v>269427.59999999998</v>
      </c>
      <c r="G208" s="55">
        <v>0</v>
      </c>
      <c r="H208" s="55" t="s">
        <v>186</v>
      </c>
      <c r="I208" s="55" t="s">
        <v>210</v>
      </c>
    </row>
    <row r="209" spans="1:9" ht="15.6" x14ac:dyDescent="0.3">
      <c r="A209" s="51" t="s">
        <v>176</v>
      </c>
      <c r="B209" s="52" t="s">
        <v>177</v>
      </c>
      <c r="C209" s="51" t="s">
        <v>178</v>
      </c>
      <c r="D209" s="53" t="s">
        <v>179</v>
      </c>
      <c r="E209" s="54">
        <v>68676.72</v>
      </c>
      <c r="F209" s="54">
        <v>94040.8</v>
      </c>
      <c r="G209" s="55">
        <v>0</v>
      </c>
      <c r="H209" s="55" t="s">
        <v>186</v>
      </c>
      <c r="I209" s="55" t="s">
        <v>199</v>
      </c>
    </row>
    <row r="210" spans="1:9" ht="15.6" x14ac:dyDescent="0.3">
      <c r="A210" s="51" t="s">
        <v>176</v>
      </c>
      <c r="B210" s="52" t="s">
        <v>177</v>
      </c>
      <c r="C210" s="51" t="s">
        <v>178</v>
      </c>
      <c r="D210" s="53" t="s">
        <v>179</v>
      </c>
      <c r="E210" s="54">
        <v>843096.78</v>
      </c>
      <c r="F210" s="54">
        <v>1146210</v>
      </c>
      <c r="G210" s="55">
        <v>0</v>
      </c>
      <c r="H210" s="55" t="s">
        <v>186</v>
      </c>
      <c r="I210" s="55" t="s">
        <v>216</v>
      </c>
    </row>
    <row r="211" spans="1:9" ht="15.6" x14ac:dyDescent="0.3">
      <c r="A211" s="51" t="s">
        <v>176</v>
      </c>
      <c r="B211" s="52" t="s">
        <v>177</v>
      </c>
      <c r="C211" s="51" t="s">
        <v>178</v>
      </c>
      <c r="D211" s="53" t="s">
        <v>179</v>
      </c>
      <c r="E211" s="54">
        <v>2275173.64</v>
      </c>
      <c r="F211" s="54">
        <v>3083114.98</v>
      </c>
      <c r="G211" s="55">
        <v>0</v>
      </c>
      <c r="H211" s="55" t="s">
        <v>180</v>
      </c>
      <c r="I211" s="55" t="s">
        <v>206</v>
      </c>
    </row>
    <row r="212" spans="1:9" ht="15.6" x14ac:dyDescent="0.3">
      <c r="A212" s="51" t="s">
        <v>176</v>
      </c>
      <c r="B212" s="52" t="s">
        <v>177</v>
      </c>
      <c r="C212" s="51" t="s">
        <v>178</v>
      </c>
      <c r="D212" s="53" t="s">
        <v>179</v>
      </c>
      <c r="E212" s="54">
        <v>18000.11</v>
      </c>
      <c r="F212" s="54">
        <v>23400</v>
      </c>
      <c r="G212" s="55">
        <v>0</v>
      </c>
      <c r="H212" s="55" t="s">
        <v>180</v>
      </c>
      <c r="I212" s="55" t="s">
        <v>196</v>
      </c>
    </row>
    <row r="213" spans="1:9" ht="15.6" x14ac:dyDescent="0.3">
      <c r="A213" s="51" t="s">
        <v>176</v>
      </c>
      <c r="B213" s="52" t="s">
        <v>177</v>
      </c>
      <c r="C213" s="51" t="s">
        <v>178</v>
      </c>
      <c r="D213" s="53" t="s">
        <v>179</v>
      </c>
      <c r="E213" s="54">
        <v>30024.39</v>
      </c>
      <c r="F213" s="54">
        <v>39128.68</v>
      </c>
      <c r="G213" s="55">
        <v>0</v>
      </c>
      <c r="H213" s="55" t="s">
        <v>180</v>
      </c>
      <c r="I213" s="55" t="s">
        <v>181</v>
      </c>
    </row>
    <row r="214" spans="1:9" ht="15.6" x14ac:dyDescent="0.3">
      <c r="A214" s="51" t="s">
        <v>176</v>
      </c>
      <c r="B214" s="52" t="s">
        <v>177</v>
      </c>
      <c r="C214" s="51" t="s">
        <v>184</v>
      </c>
      <c r="D214" s="53" t="s">
        <v>179</v>
      </c>
      <c r="E214" s="54">
        <v>40343.93</v>
      </c>
      <c r="F214" s="54">
        <v>54826</v>
      </c>
      <c r="G214" s="55">
        <v>0</v>
      </c>
      <c r="H214" s="55" t="s">
        <v>197</v>
      </c>
      <c r="I214" s="55" t="s">
        <v>217</v>
      </c>
    </row>
    <row r="215" spans="1:9" ht="31.2" x14ac:dyDescent="0.3">
      <c r="A215" s="51" t="s">
        <v>176</v>
      </c>
      <c r="B215" s="52" t="s">
        <v>177</v>
      </c>
      <c r="C215" s="51" t="s">
        <v>184</v>
      </c>
      <c r="D215" s="53" t="s">
        <v>179</v>
      </c>
      <c r="E215" s="54">
        <v>28008274.010000002</v>
      </c>
      <c r="F215" s="54">
        <v>37878024.280000001</v>
      </c>
      <c r="G215" s="55">
        <v>0</v>
      </c>
      <c r="H215" s="55" t="s">
        <v>197</v>
      </c>
      <c r="I215" s="55" t="s">
        <v>219</v>
      </c>
    </row>
    <row r="216" spans="1:9" ht="15.6" x14ac:dyDescent="0.3">
      <c r="A216" s="51" t="s">
        <v>176</v>
      </c>
      <c r="B216" s="52" t="s">
        <v>177</v>
      </c>
      <c r="C216" s="51" t="s">
        <v>184</v>
      </c>
      <c r="D216" s="53" t="s">
        <v>179</v>
      </c>
      <c r="E216" s="54">
        <v>3677863.54</v>
      </c>
      <c r="F216" s="54">
        <v>4974494.38</v>
      </c>
      <c r="G216" s="55">
        <v>0</v>
      </c>
      <c r="H216" s="55" t="s">
        <v>197</v>
      </c>
      <c r="I216" s="55" t="s">
        <v>198</v>
      </c>
    </row>
    <row r="217" spans="1:9" ht="31.2" x14ac:dyDescent="0.3">
      <c r="A217" s="51" t="s">
        <v>176</v>
      </c>
      <c r="B217" s="52" t="s">
        <v>177</v>
      </c>
      <c r="C217" s="51" t="s">
        <v>184</v>
      </c>
      <c r="D217" s="53" t="s">
        <v>179</v>
      </c>
      <c r="E217" s="54">
        <v>570471.6</v>
      </c>
      <c r="F217" s="54">
        <v>772220.98</v>
      </c>
      <c r="G217" s="55">
        <v>0</v>
      </c>
      <c r="H217" s="55" t="s">
        <v>211</v>
      </c>
      <c r="I217" s="55" t="s">
        <v>212</v>
      </c>
    </row>
    <row r="218" spans="1:9" ht="31.2" x14ac:dyDescent="0.3">
      <c r="A218" s="51" t="s">
        <v>176</v>
      </c>
      <c r="B218" s="52" t="s">
        <v>177</v>
      </c>
      <c r="C218" s="51" t="s">
        <v>184</v>
      </c>
      <c r="D218" s="53" t="s">
        <v>179</v>
      </c>
      <c r="E218" s="54">
        <v>23340468.620000001</v>
      </c>
      <c r="F218" s="54">
        <v>31648029.879999999</v>
      </c>
      <c r="G218" s="55">
        <v>0</v>
      </c>
      <c r="H218" s="55" t="s">
        <v>211</v>
      </c>
      <c r="I218" s="55" t="s">
        <v>218</v>
      </c>
    </row>
    <row r="219" spans="1:9" ht="31.2" x14ac:dyDescent="0.3">
      <c r="A219" s="51" t="s">
        <v>176</v>
      </c>
      <c r="B219" s="52" t="s">
        <v>177</v>
      </c>
      <c r="C219" s="51" t="s">
        <v>184</v>
      </c>
      <c r="D219" s="53" t="s">
        <v>179</v>
      </c>
      <c r="E219" s="54">
        <v>104935.5</v>
      </c>
      <c r="F219" s="54">
        <v>143613</v>
      </c>
      <c r="G219" s="55">
        <v>0</v>
      </c>
      <c r="H219" s="55" t="s">
        <v>211</v>
      </c>
      <c r="I219" s="55" t="s">
        <v>213</v>
      </c>
    </row>
    <row r="220" spans="1:9" ht="31.2" x14ac:dyDescent="0.3">
      <c r="A220" s="51" t="s">
        <v>176</v>
      </c>
      <c r="B220" s="52" t="s">
        <v>177</v>
      </c>
      <c r="C220" s="51" t="s">
        <v>184</v>
      </c>
      <c r="D220" s="53" t="s">
        <v>179</v>
      </c>
      <c r="E220" s="54">
        <v>22958789.030000001</v>
      </c>
      <c r="F220" s="54">
        <v>31021418.559999999</v>
      </c>
      <c r="G220" s="55">
        <v>0</v>
      </c>
      <c r="H220" s="55" t="s">
        <v>204</v>
      </c>
      <c r="I220" s="55" t="s">
        <v>205</v>
      </c>
    </row>
    <row r="221" spans="1:9" ht="15.6" x14ac:dyDescent="0.3">
      <c r="A221" s="51" t="s">
        <v>176</v>
      </c>
      <c r="B221" s="52" t="s">
        <v>177</v>
      </c>
      <c r="C221" s="51" t="s">
        <v>184</v>
      </c>
      <c r="D221" s="53" t="s">
        <v>179</v>
      </c>
      <c r="E221" s="54">
        <v>582855.34</v>
      </c>
      <c r="F221" s="54">
        <v>786272.32</v>
      </c>
      <c r="G221" s="55">
        <v>0</v>
      </c>
      <c r="H221" s="55" t="s">
        <v>208</v>
      </c>
      <c r="I221" s="55" t="s">
        <v>209</v>
      </c>
    </row>
    <row r="222" spans="1:9" ht="15.6" x14ac:dyDescent="0.3">
      <c r="A222" s="51" t="s">
        <v>176</v>
      </c>
      <c r="B222" s="52" t="s">
        <v>177</v>
      </c>
      <c r="C222" s="51" t="s">
        <v>184</v>
      </c>
      <c r="D222" s="53" t="s">
        <v>179</v>
      </c>
      <c r="E222" s="54">
        <v>99021.8</v>
      </c>
      <c r="F222" s="54">
        <v>134450.87</v>
      </c>
      <c r="G222" s="55">
        <v>0</v>
      </c>
      <c r="H222" s="55" t="s">
        <v>208</v>
      </c>
      <c r="I222" s="55" t="s">
        <v>220</v>
      </c>
    </row>
    <row r="223" spans="1:9" ht="15.6" x14ac:dyDescent="0.3">
      <c r="A223" s="51" t="s">
        <v>176</v>
      </c>
      <c r="B223" s="52" t="s">
        <v>177</v>
      </c>
      <c r="C223" s="51" t="s">
        <v>184</v>
      </c>
      <c r="D223" s="53" t="s">
        <v>179</v>
      </c>
      <c r="E223" s="54">
        <v>1261434.51</v>
      </c>
      <c r="F223" s="54">
        <v>1714099.7</v>
      </c>
      <c r="G223" s="55">
        <v>0</v>
      </c>
      <c r="H223" s="55" t="s">
        <v>200</v>
      </c>
      <c r="I223" s="55" t="s">
        <v>201</v>
      </c>
    </row>
    <row r="224" spans="1:9" ht="15.6" x14ac:dyDescent="0.3">
      <c r="A224" s="51" t="s">
        <v>176</v>
      </c>
      <c r="B224" s="52" t="s">
        <v>177</v>
      </c>
      <c r="C224" s="51" t="s">
        <v>184</v>
      </c>
      <c r="D224" s="53" t="s">
        <v>179</v>
      </c>
      <c r="E224" s="54">
        <v>2161378.64</v>
      </c>
      <c r="F224" s="54">
        <v>2907484.35</v>
      </c>
      <c r="G224" s="55">
        <v>0</v>
      </c>
      <c r="H224" s="55" t="s">
        <v>186</v>
      </c>
      <c r="I224" s="55" t="s">
        <v>203</v>
      </c>
    </row>
    <row r="225" spans="1:9" ht="15.6" x14ac:dyDescent="0.3">
      <c r="A225" s="51" t="s">
        <v>176</v>
      </c>
      <c r="B225" s="52" t="s">
        <v>177</v>
      </c>
      <c r="C225" s="51" t="s">
        <v>184</v>
      </c>
      <c r="D225" s="53" t="s">
        <v>179</v>
      </c>
      <c r="E225" s="54">
        <v>957393.13</v>
      </c>
      <c r="F225" s="54">
        <v>1300336.2</v>
      </c>
      <c r="G225" s="55">
        <v>0</v>
      </c>
      <c r="H225" s="55" t="s">
        <v>186</v>
      </c>
      <c r="I225" s="55" t="s">
        <v>187</v>
      </c>
    </row>
    <row r="226" spans="1:9" ht="15.6" x14ac:dyDescent="0.3">
      <c r="A226" s="51" t="s">
        <v>176</v>
      </c>
      <c r="B226" s="52" t="s">
        <v>177</v>
      </c>
      <c r="C226" s="51" t="s">
        <v>184</v>
      </c>
      <c r="D226" s="53" t="s">
        <v>179</v>
      </c>
      <c r="E226" s="54">
        <v>74605.5</v>
      </c>
      <c r="F226" s="54">
        <v>102171.6</v>
      </c>
      <c r="G226" s="55">
        <v>0</v>
      </c>
      <c r="H226" s="55" t="s">
        <v>186</v>
      </c>
      <c r="I226" s="55" t="s">
        <v>210</v>
      </c>
    </row>
    <row r="227" spans="1:9" ht="15.6" x14ac:dyDescent="0.3">
      <c r="A227" s="51" t="s">
        <v>176</v>
      </c>
      <c r="B227" s="52" t="s">
        <v>177</v>
      </c>
      <c r="C227" s="51" t="s">
        <v>184</v>
      </c>
      <c r="D227" s="53" t="s">
        <v>179</v>
      </c>
      <c r="E227" s="54">
        <v>471941.28</v>
      </c>
      <c r="F227" s="54">
        <v>641628</v>
      </c>
      <c r="G227" s="55">
        <v>0</v>
      </c>
      <c r="H227" s="55" t="s">
        <v>186</v>
      </c>
      <c r="I227" s="55" t="s">
        <v>216</v>
      </c>
    </row>
    <row r="228" spans="1:9" ht="15.6" x14ac:dyDescent="0.3">
      <c r="A228" s="51" t="s">
        <v>176</v>
      </c>
      <c r="B228" s="52" t="s">
        <v>177</v>
      </c>
      <c r="C228" s="51" t="s">
        <v>184</v>
      </c>
      <c r="D228" s="53" t="s">
        <v>179</v>
      </c>
      <c r="E228" s="54">
        <v>2113066.65</v>
      </c>
      <c r="F228" s="54">
        <v>2758253.8</v>
      </c>
      <c r="G228" s="55">
        <v>0</v>
      </c>
      <c r="H228" s="55" t="s">
        <v>180</v>
      </c>
      <c r="I228" s="55" t="s">
        <v>206</v>
      </c>
    </row>
    <row r="229" spans="1:9" ht="15.6" x14ac:dyDescent="0.3">
      <c r="A229" s="51" t="s">
        <v>176</v>
      </c>
      <c r="B229" s="52" t="s">
        <v>177</v>
      </c>
      <c r="C229" s="51" t="s">
        <v>184</v>
      </c>
      <c r="D229" s="53" t="s">
        <v>179</v>
      </c>
      <c r="E229" s="54">
        <v>14777.42</v>
      </c>
      <c r="F229" s="54">
        <v>20057</v>
      </c>
      <c r="G229" s="55">
        <v>0</v>
      </c>
      <c r="H229" s="55" t="s">
        <v>180</v>
      </c>
      <c r="I229" s="55" t="s">
        <v>181</v>
      </c>
    </row>
  </sheetData>
  <sortState xmlns:xlrd2="http://schemas.microsoft.com/office/spreadsheetml/2017/richdata2" ref="A4:I229">
    <sortCondition ref="C4:C229"/>
    <sortCondition ref="H4:H229"/>
    <sortCondition ref="I4:I229"/>
  </sortState>
  <mergeCells count="1">
    <mergeCell ref="A1:G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E15"/>
  <sheetViews>
    <sheetView workbookViewId="0">
      <selection sqref="A1:L1"/>
    </sheetView>
  </sheetViews>
  <sheetFormatPr baseColWidth="10" defaultColWidth="9.109375" defaultRowHeight="12.75" customHeight="1" x14ac:dyDescent="0.3"/>
  <cols>
    <col min="1" max="1" width="9" style="59" customWidth="1"/>
    <col min="2" max="2" width="3.109375" style="59" customWidth="1"/>
    <col min="3" max="3" width="30.44140625" style="59" customWidth="1"/>
    <col min="4" max="4" width="10.6640625" style="59" customWidth="1"/>
    <col min="5" max="5" width="6.44140625" style="59" customWidth="1"/>
    <col min="6" max="6" width="10.5546875" style="59" customWidth="1"/>
    <col min="7" max="7" width="9.33203125" style="59" customWidth="1"/>
    <col min="8" max="8" width="10.5546875" style="59" customWidth="1"/>
    <col min="9" max="9" width="9.33203125" style="59" customWidth="1"/>
    <col min="10" max="10" width="10.5546875" style="59" customWidth="1"/>
    <col min="11" max="11" width="9.33203125" style="59" customWidth="1"/>
    <col min="12" max="12" width="10.5546875" style="59" customWidth="1"/>
    <col min="13" max="13" width="9.33203125" style="59" customWidth="1"/>
    <col min="14" max="14" width="10.5546875" style="59" customWidth="1"/>
    <col min="15" max="15" width="9.33203125" style="59" customWidth="1"/>
    <col min="16" max="16" width="10.5546875" style="59" customWidth="1"/>
    <col min="17" max="17" width="9.33203125" style="59" customWidth="1"/>
    <col min="18" max="18" width="10.5546875" style="59" customWidth="1"/>
    <col min="19" max="19" width="9.33203125" style="59" customWidth="1"/>
    <col min="20" max="20" width="10.5546875" style="59" customWidth="1"/>
    <col min="21" max="21" width="9.33203125" style="59" customWidth="1"/>
    <col min="22" max="22" width="10.5546875" style="59" customWidth="1"/>
    <col min="23" max="23" width="9.33203125" style="59" customWidth="1"/>
    <col min="24" max="24" width="10.5546875" style="59" customWidth="1"/>
    <col min="25" max="25" width="9.33203125" style="59" customWidth="1"/>
    <col min="26" max="26" width="10.5546875" style="59" customWidth="1"/>
    <col min="27" max="27" width="9.33203125" style="59" customWidth="1"/>
    <col min="28" max="28" width="10.5546875" style="59" customWidth="1"/>
    <col min="29" max="29" width="9.33203125" style="59" customWidth="1"/>
    <col min="30" max="30" width="10.5546875" style="59" customWidth="1"/>
    <col min="31" max="31" width="10.33203125" style="59" customWidth="1"/>
    <col min="32" max="256" width="9.109375" style="59"/>
    <col min="257" max="257" width="9" style="59" customWidth="1"/>
    <col min="258" max="258" width="3.109375" style="59" customWidth="1"/>
    <col min="259" max="259" width="30.44140625" style="59" customWidth="1"/>
    <col min="260" max="260" width="10.6640625" style="59" customWidth="1"/>
    <col min="261" max="261" width="6.44140625" style="59" customWidth="1"/>
    <col min="262" max="262" width="10.5546875" style="59" customWidth="1"/>
    <col min="263" max="263" width="9.33203125" style="59" customWidth="1"/>
    <col min="264" max="264" width="10.5546875" style="59" customWidth="1"/>
    <col min="265" max="265" width="9.33203125" style="59" customWidth="1"/>
    <col min="266" max="266" width="10.5546875" style="59" customWidth="1"/>
    <col min="267" max="267" width="9.33203125" style="59" customWidth="1"/>
    <col min="268" max="268" width="10.5546875" style="59" customWidth="1"/>
    <col min="269" max="269" width="9.33203125" style="59" customWidth="1"/>
    <col min="270" max="270" width="10.5546875" style="59" customWidth="1"/>
    <col min="271" max="271" width="9.33203125" style="59" customWidth="1"/>
    <col min="272" max="272" width="10.5546875" style="59" customWidth="1"/>
    <col min="273" max="273" width="9.33203125" style="59" customWidth="1"/>
    <col min="274" max="274" width="10.5546875" style="59" customWidth="1"/>
    <col min="275" max="275" width="9.33203125" style="59" customWidth="1"/>
    <col min="276" max="276" width="10.5546875" style="59" customWidth="1"/>
    <col min="277" max="277" width="9.33203125" style="59" customWidth="1"/>
    <col min="278" max="278" width="10.5546875" style="59" customWidth="1"/>
    <col min="279" max="279" width="9.33203125" style="59" customWidth="1"/>
    <col min="280" max="280" width="10.5546875" style="59" customWidth="1"/>
    <col min="281" max="281" width="9.33203125" style="59" customWidth="1"/>
    <col min="282" max="282" width="10.5546875" style="59" customWidth="1"/>
    <col min="283" max="283" width="9.33203125" style="59" customWidth="1"/>
    <col min="284" max="284" width="10.5546875" style="59" customWidth="1"/>
    <col min="285" max="285" width="9.33203125" style="59" customWidth="1"/>
    <col min="286" max="286" width="10.5546875" style="59" customWidth="1"/>
    <col min="287" max="287" width="10.33203125" style="59" customWidth="1"/>
    <col min="288" max="512" width="9.109375" style="59"/>
    <col min="513" max="513" width="9" style="59" customWidth="1"/>
    <col min="514" max="514" width="3.109375" style="59" customWidth="1"/>
    <col min="515" max="515" width="30.44140625" style="59" customWidth="1"/>
    <col min="516" max="516" width="10.6640625" style="59" customWidth="1"/>
    <col min="517" max="517" width="6.44140625" style="59" customWidth="1"/>
    <col min="518" max="518" width="10.5546875" style="59" customWidth="1"/>
    <col min="519" max="519" width="9.33203125" style="59" customWidth="1"/>
    <col min="520" max="520" width="10.5546875" style="59" customWidth="1"/>
    <col min="521" max="521" width="9.33203125" style="59" customWidth="1"/>
    <col min="522" max="522" width="10.5546875" style="59" customWidth="1"/>
    <col min="523" max="523" width="9.33203125" style="59" customWidth="1"/>
    <col min="524" max="524" width="10.5546875" style="59" customWidth="1"/>
    <col min="525" max="525" width="9.33203125" style="59" customWidth="1"/>
    <col min="526" max="526" width="10.5546875" style="59" customWidth="1"/>
    <col min="527" max="527" width="9.33203125" style="59" customWidth="1"/>
    <col min="528" max="528" width="10.5546875" style="59" customWidth="1"/>
    <col min="529" max="529" width="9.33203125" style="59" customWidth="1"/>
    <col min="530" max="530" width="10.5546875" style="59" customWidth="1"/>
    <col min="531" max="531" width="9.33203125" style="59" customWidth="1"/>
    <col min="532" max="532" width="10.5546875" style="59" customWidth="1"/>
    <col min="533" max="533" width="9.33203125" style="59" customWidth="1"/>
    <col min="534" max="534" width="10.5546875" style="59" customWidth="1"/>
    <col min="535" max="535" width="9.33203125" style="59" customWidth="1"/>
    <col min="536" max="536" width="10.5546875" style="59" customWidth="1"/>
    <col min="537" max="537" width="9.33203125" style="59" customWidth="1"/>
    <col min="538" max="538" width="10.5546875" style="59" customWidth="1"/>
    <col min="539" max="539" width="9.33203125" style="59" customWidth="1"/>
    <col min="540" max="540" width="10.5546875" style="59" customWidth="1"/>
    <col min="541" max="541" width="9.33203125" style="59" customWidth="1"/>
    <col min="542" max="542" width="10.5546875" style="59" customWidth="1"/>
    <col min="543" max="543" width="10.33203125" style="59" customWidth="1"/>
    <col min="544" max="768" width="9.109375" style="59"/>
    <col min="769" max="769" width="9" style="59" customWidth="1"/>
    <col min="770" max="770" width="3.109375" style="59" customWidth="1"/>
    <col min="771" max="771" width="30.44140625" style="59" customWidth="1"/>
    <col min="772" max="772" width="10.6640625" style="59" customWidth="1"/>
    <col min="773" max="773" width="6.44140625" style="59" customWidth="1"/>
    <col min="774" max="774" width="10.5546875" style="59" customWidth="1"/>
    <col min="775" max="775" width="9.33203125" style="59" customWidth="1"/>
    <col min="776" max="776" width="10.5546875" style="59" customWidth="1"/>
    <col min="777" max="777" width="9.33203125" style="59" customWidth="1"/>
    <col min="778" max="778" width="10.5546875" style="59" customWidth="1"/>
    <col min="779" max="779" width="9.33203125" style="59" customWidth="1"/>
    <col min="780" max="780" width="10.5546875" style="59" customWidth="1"/>
    <col min="781" max="781" width="9.33203125" style="59" customWidth="1"/>
    <col min="782" max="782" width="10.5546875" style="59" customWidth="1"/>
    <col min="783" max="783" width="9.33203125" style="59" customWidth="1"/>
    <col min="784" max="784" width="10.5546875" style="59" customWidth="1"/>
    <col min="785" max="785" width="9.33203125" style="59" customWidth="1"/>
    <col min="786" max="786" width="10.5546875" style="59" customWidth="1"/>
    <col min="787" max="787" width="9.33203125" style="59" customWidth="1"/>
    <col min="788" max="788" width="10.5546875" style="59" customWidth="1"/>
    <col min="789" max="789" width="9.33203125" style="59" customWidth="1"/>
    <col min="790" max="790" width="10.5546875" style="59" customWidth="1"/>
    <col min="791" max="791" width="9.33203125" style="59" customWidth="1"/>
    <col min="792" max="792" width="10.5546875" style="59" customWidth="1"/>
    <col min="793" max="793" width="9.33203125" style="59" customWidth="1"/>
    <col min="794" max="794" width="10.5546875" style="59" customWidth="1"/>
    <col min="795" max="795" width="9.33203125" style="59" customWidth="1"/>
    <col min="796" max="796" width="10.5546875" style="59" customWidth="1"/>
    <col min="797" max="797" width="9.33203125" style="59" customWidth="1"/>
    <col min="798" max="798" width="10.5546875" style="59" customWidth="1"/>
    <col min="799" max="799" width="10.33203125" style="59" customWidth="1"/>
    <col min="800" max="1024" width="9.109375" style="59"/>
    <col min="1025" max="1025" width="9" style="59" customWidth="1"/>
    <col min="1026" max="1026" width="3.109375" style="59" customWidth="1"/>
    <col min="1027" max="1027" width="30.44140625" style="59" customWidth="1"/>
    <col min="1028" max="1028" width="10.6640625" style="59" customWidth="1"/>
    <col min="1029" max="1029" width="6.44140625" style="59" customWidth="1"/>
    <col min="1030" max="1030" width="10.5546875" style="59" customWidth="1"/>
    <col min="1031" max="1031" width="9.33203125" style="59" customWidth="1"/>
    <col min="1032" max="1032" width="10.5546875" style="59" customWidth="1"/>
    <col min="1033" max="1033" width="9.33203125" style="59" customWidth="1"/>
    <col min="1034" max="1034" width="10.5546875" style="59" customWidth="1"/>
    <col min="1035" max="1035" width="9.33203125" style="59" customWidth="1"/>
    <col min="1036" max="1036" width="10.5546875" style="59" customWidth="1"/>
    <col min="1037" max="1037" width="9.33203125" style="59" customWidth="1"/>
    <col min="1038" max="1038" width="10.5546875" style="59" customWidth="1"/>
    <col min="1039" max="1039" width="9.33203125" style="59" customWidth="1"/>
    <col min="1040" max="1040" width="10.5546875" style="59" customWidth="1"/>
    <col min="1041" max="1041" width="9.33203125" style="59" customWidth="1"/>
    <col min="1042" max="1042" width="10.5546875" style="59" customWidth="1"/>
    <col min="1043" max="1043" width="9.33203125" style="59" customWidth="1"/>
    <col min="1044" max="1044" width="10.5546875" style="59" customWidth="1"/>
    <col min="1045" max="1045" width="9.33203125" style="59" customWidth="1"/>
    <col min="1046" max="1046" width="10.5546875" style="59" customWidth="1"/>
    <col min="1047" max="1047" width="9.33203125" style="59" customWidth="1"/>
    <col min="1048" max="1048" width="10.5546875" style="59" customWidth="1"/>
    <col min="1049" max="1049" width="9.33203125" style="59" customWidth="1"/>
    <col min="1050" max="1050" width="10.5546875" style="59" customWidth="1"/>
    <col min="1051" max="1051" width="9.33203125" style="59" customWidth="1"/>
    <col min="1052" max="1052" width="10.5546875" style="59" customWidth="1"/>
    <col min="1053" max="1053" width="9.33203125" style="59" customWidth="1"/>
    <col min="1054" max="1054" width="10.5546875" style="59" customWidth="1"/>
    <col min="1055" max="1055" width="10.33203125" style="59" customWidth="1"/>
    <col min="1056" max="1280" width="9.109375" style="59"/>
    <col min="1281" max="1281" width="9" style="59" customWidth="1"/>
    <col min="1282" max="1282" width="3.109375" style="59" customWidth="1"/>
    <col min="1283" max="1283" width="30.44140625" style="59" customWidth="1"/>
    <col min="1284" max="1284" width="10.6640625" style="59" customWidth="1"/>
    <col min="1285" max="1285" width="6.44140625" style="59" customWidth="1"/>
    <col min="1286" max="1286" width="10.5546875" style="59" customWidth="1"/>
    <col min="1287" max="1287" width="9.33203125" style="59" customWidth="1"/>
    <col min="1288" max="1288" width="10.5546875" style="59" customWidth="1"/>
    <col min="1289" max="1289" width="9.33203125" style="59" customWidth="1"/>
    <col min="1290" max="1290" width="10.5546875" style="59" customWidth="1"/>
    <col min="1291" max="1291" width="9.33203125" style="59" customWidth="1"/>
    <col min="1292" max="1292" width="10.5546875" style="59" customWidth="1"/>
    <col min="1293" max="1293" width="9.33203125" style="59" customWidth="1"/>
    <col min="1294" max="1294" width="10.5546875" style="59" customWidth="1"/>
    <col min="1295" max="1295" width="9.33203125" style="59" customWidth="1"/>
    <col min="1296" max="1296" width="10.5546875" style="59" customWidth="1"/>
    <col min="1297" max="1297" width="9.33203125" style="59" customWidth="1"/>
    <col min="1298" max="1298" width="10.5546875" style="59" customWidth="1"/>
    <col min="1299" max="1299" width="9.33203125" style="59" customWidth="1"/>
    <col min="1300" max="1300" width="10.5546875" style="59" customWidth="1"/>
    <col min="1301" max="1301" width="9.33203125" style="59" customWidth="1"/>
    <col min="1302" max="1302" width="10.5546875" style="59" customWidth="1"/>
    <col min="1303" max="1303" width="9.33203125" style="59" customWidth="1"/>
    <col min="1304" max="1304" width="10.5546875" style="59" customWidth="1"/>
    <col min="1305" max="1305" width="9.33203125" style="59" customWidth="1"/>
    <col min="1306" max="1306" width="10.5546875" style="59" customWidth="1"/>
    <col min="1307" max="1307" width="9.33203125" style="59" customWidth="1"/>
    <col min="1308" max="1308" width="10.5546875" style="59" customWidth="1"/>
    <col min="1309" max="1309" width="9.33203125" style="59" customWidth="1"/>
    <col min="1310" max="1310" width="10.5546875" style="59" customWidth="1"/>
    <col min="1311" max="1311" width="10.33203125" style="59" customWidth="1"/>
    <col min="1312" max="1536" width="9.109375" style="59"/>
    <col min="1537" max="1537" width="9" style="59" customWidth="1"/>
    <col min="1538" max="1538" width="3.109375" style="59" customWidth="1"/>
    <col min="1539" max="1539" width="30.44140625" style="59" customWidth="1"/>
    <col min="1540" max="1540" width="10.6640625" style="59" customWidth="1"/>
    <col min="1541" max="1541" width="6.44140625" style="59" customWidth="1"/>
    <col min="1542" max="1542" width="10.5546875" style="59" customWidth="1"/>
    <col min="1543" max="1543" width="9.33203125" style="59" customWidth="1"/>
    <col min="1544" max="1544" width="10.5546875" style="59" customWidth="1"/>
    <col min="1545" max="1545" width="9.33203125" style="59" customWidth="1"/>
    <col min="1546" max="1546" width="10.5546875" style="59" customWidth="1"/>
    <col min="1547" max="1547" width="9.33203125" style="59" customWidth="1"/>
    <col min="1548" max="1548" width="10.5546875" style="59" customWidth="1"/>
    <col min="1549" max="1549" width="9.33203125" style="59" customWidth="1"/>
    <col min="1550" max="1550" width="10.5546875" style="59" customWidth="1"/>
    <col min="1551" max="1551" width="9.33203125" style="59" customWidth="1"/>
    <col min="1552" max="1552" width="10.5546875" style="59" customWidth="1"/>
    <col min="1553" max="1553" width="9.33203125" style="59" customWidth="1"/>
    <col min="1554" max="1554" width="10.5546875" style="59" customWidth="1"/>
    <col min="1555" max="1555" width="9.33203125" style="59" customWidth="1"/>
    <col min="1556" max="1556" width="10.5546875" style="59" customWidth="1"/>
    <col min="1557" max="1557" width="9.33203125" style="59" customWidth="1"/>
    <col min="1558" max="1558" width="10.5546875" style="59" customWidth="1"/>
    <col min="1559" max="1559" width="9.33203125" style="59" customWidth="1"/>
    <col min="1560" max="1560" width="10.5546875" style="59" customWidth="1"/>
    <col min="1561" max="1561" width="9.33203125" style="59" customWidth="1"/>
    <col min="1562" max="1562" width="10.5546875" style="59" customWidth="1"/>
    <col min="1563" max="1563" width="9.33203125" style="59" customWidth="1"/>
    <col min="1564" max="1564" width="10.5546875" style="59" customWidth="1"/>
    <col min="1565" max="1565" width="9.33203125" style="59" customWidth="1"/>
    <col min="1566" max="1566" width="10.5546875" style="59" customWidth="1"/>
    <col min="1567" max="1567" width="10.33203125" style="59" customWidth="1"/>
    <col min="1568" max="1792" width="9.109375" style="59"/>
    <col min="1793" max="1793" width="9" style="59" customWidth="1"/>
    <col min="1794" max="1794" width="3.109375" style="59" customWidth="1"/>
    <col min="1795" max="1795" width="30.44140625" style="59" customWidth="1"/>
    <col min="1796" max="1796" width="10.6640625" style="59" customWidth="1"/>
    <col min="1797" max="1797" width="6.44140625" style="59" customWidth="1"/>
    <col min="1798" max="1798" width="10.5546875" style="59" customWidth="1"/>
    <col min="1799" max="1799" width="9.33203125" style="59" customWidth="1"/>
    <col min="1800" max="1800" width="10.5546875" style="59" customWidth="1"/>
    <col min="1801" max="1801" width="9.33203125" style="59" customWidth="1"/>
    <col min="1802" max="1802" width="10.5546875" style="59" customWidth="1"/>
    <col min="1803" max="1803" width="9.33203125" style="59" customWidth="1"/>
    <col min="1804" max="1804" width="10.5546875" style="59" customWidth="1"/>
    <col min="1805" max="1805" width="9.33203125" style="59" customWidth="1"/>
    <col min="1806" max="1806" width="10.5546875" style="59" customWidth="1"/>
    <col min="1807" max="1807" width="9.33203125" style="59" customWidth="1"/>
    <col min="1808" max="1808" width="10.5546875" style="59" customWidth="1"/>
    <col min="1809" max="1809" width="9.33203125" style="59" customWidth="1"/>
    <col min="1810" max="1810" width="10.5546875" style="59" customWidth="1"/>
    <col min="1811" max="1811" width="9.33203125" style="59" customWidth="1"/>
    <col min="1812" max="1812" width="10.5546875" style="59" customWidth="1"/>
    <col min="1813" max="1813" width="9.33203125" style="59" customWidth="1"/>
    <col min="1814" max="1814" width="10.5546875" style="59" customWidth="1"/>
    <col min="1815" max="1815" width="9.33203125" style="59" customWidth="1"/>
    <col min="1816" max="1816" width="10.5546875" style="59" customWidth="1"/>
    <col min="1817" max="1817" width="9.33203125" style="59" customWidth="1"/>
    <col min="1818" max="1818" width="10.5546875" style="59" customWidth="1"/>
    <col min="1819" max="1819" width="9.33203125" style="59" customWidth="1"/>
    <col min="1820" max="1820" width="10.5546875" style="59" customWidth="1"/>
    <col min="1821" max="1821" width="9.33203125" style="59" customWidth="1"/>
    <col min="1822" max="1822" width="10.5546875" style="59" customWidth="1"/>
    <col min="1823" max="1823" width="10.33203125" style="59" customWidth="1"/>
    <col min="1824" max="2048" width="9.109375" style="59"/>
    <col min="2049" max="2049" width="9" style="59" customWidth="1"/>
    <col min="2050" max="2050" width="3.109375" style="59" customWidth="1"/>
    <col min="2051" max="2051" width="30.44140625" style="59" customWidth="1"/>
    <col min="2052" max="2052" width="10.6640625" style="59" customWidth="1"/>
    <col min="2053" max="2053" width="6.44140625" style="59" customWidth="1"/>
    <col min="2054" max="2054" width="10.5546875" style="59" customWidth="1"/>
    <col min="2055" max="2055" width="9.33203125" style="59" customWidth="1"/>
    <col min="2056" max="2056" width="10.5546875" style="59" customWidth="1"/>
    <col min="2057" max="2057" width="9.33203125" style="59" customWidth="1"/>
    <col min="2058" max="2058" width="10.5546875" style="59" customWidth="1"/>
    <col min="2059" max="2059" width="9.33203125" style="59" customWidth="1"/>
    <col min="2060" max="2060" width="10.5546875" style="59" customWidth="1"/>
    <col min="2061" max="2061" width="9.33203125" style="59" customWidth="1"/>
    <col min="2062" max="2062" width="10.5546875" style="59" customWidth="1"/>
    <col min="2063" max="2063" width="9.33203125" style="59" customWidth="1"/>
    <col min="2064" max="2064" width="10.5546875" style="59" customWidth="1"/>
    <col min="2065" max="2065" width="9.33203125" style="59" customWidth="1"/>
    <col min="2066" max="2066" width="10.5546875" style="59" customWidth="1"/>
    <col min="2067" max="2067" width="9.33203125" style="59" customWidth="1"/>
    <col min="2068" max="2068" width="10.5546875" style="59" customWidth="1"/>
    <col min="2069" max="2069" width="9.33203125" style="59" customWidth="1"/>
    <col min="2070" max="2070" width="10.5546875" style="59" customWidth="1"/>
    <col min="2071" max="2071" width="9.33203125" style="59" customWidth="1"/>
    <col min="2072" max="2072" width="10.5546875" style="59" customWidth="1"/>
    <col min="2073" max="2073" width="9.33203125" style="59" customWidth="1"/>
    <col min="2074" max="2074" width="10.5546875" style="59" customWidth="1"/>
    <col min="2075" max="2075" width="9.33203125" style="59" customWidth="1"/>
    <col min="2076" max="2076" width="10.5546875" style="59" customWidth="1"/>
    <col min="2077" max="2077" width="9.33203125" style="59" customWidth="1"/>
    <col min="2078" max="2078" width="10.5546875" style="59" customWidth="1"/>
    <col min="2079" max="2079" width="10.33203125" style="59" customWidth="1"/>
    <col min="2080" max="2304" width="9.109375" style="59"/>
    <col min="2305" max="2305" width="9" style="59" customWidth="1"/>
    <col min="2306" max="2306" width="3.109375" style="59" customWidth="1"/>
    <col min="2307" max="2307" width="30.44140625" style="59" customWidth="1"/>
    <col min="2308" max="2308" width="10.6640625" style="59" customWidth="1"/>
    <col min="2309" max="2309" width="6.44140625" style="59" customWidth="1"/>
    <col min="2310" max="2310" width="10.5546875" style="59" customWidth="1"/>
    <col min="2311" max="2311" width="9.33203125" style="59" customWidth="1"/>
    <col min="2312" max="2312" width="10.5546875" style="59" customWidth="1"/>
    <col min="2313" max="2313" width="9.33203125" style="59" customWidth="1"/>
    <col min="2314" max="2314" width="10.5546875" style="59" customWidth="1"/>
    <col min="2315" max="2315" width="9.33203125" style="59" customWidth="1"/>
    <col min="2316" max="2316" width="10.5546875" style="59" customWidth="1"/>
    <col min="2317" max="2317" width="9.33203125" style="59" customWidth="1"/>
    <col min="2318" max="2318" width="10.5546875" style="59" customWidth="1"/>
    <col min="2319" max="2319" width="9.33203125" style="59" customWidth="1"/>
    <col min="2320" max="2320" width="10.5546875" style="59" customWidth="1"/>
    <col min="2321" max="2321" width="9.33203125" style="59" customWidth="1"/>
    <col min="2322" max="2322" width="10.5546875" style="59" customWidth="1"/>
    <col min="2323" max="2323" width="9.33203125" style="59" customWidth="1"/>
    <col min="2324" max="2324" width="10.5546875" style="59" customWidth="1"/>
    <col min="2325" max="2325" width="9.33203125" style="59" customWidth="1"/>
    <col min="2326" max="2326" width="10.5546875" style="59" customWidth="1"/>
    <col min="2327" max="2327" width="9.33203125" style="59" customWidth="1"/>
    <col min="2328" max="2328" width="10.5546875" style="59" customWidth="1"/>
    <col min="2329" max="2329" width="9.33203125" style="59" customWidth="1"/>
    <col min="2330" max="2330" width="10.5546875" style="59" customWidth="1"/>
    <col min="2331" max="2331" width="9.33203125" style="59" customWidth="1"/>
    <col min="2332" max="2332" width="10.5546875" style="59" customWidth="1"/>
    <col min="2333" max="2333" width="9.33203125" style="59" customWidth="1"/>
    <col min="2334" max="2334" width="10.5546875" style="59" customWidth="1"/>
    <col min="2335" max="2335" width="10.33203125" style="59" customWidth="1"/>
    <col min="2336" max="2560" width="9.109375" style="59"/>
    <col min="2561" max="2561" width="9" style="59" customWidth="1"/>
    <col min="2562" max="2562" width="3.109375" style="59" customWidth="1"/>
    <col min="2563" max="2563" width="30.44140625" style="59" customWidth="1"/>
    <col min="2564" max="2564" width="10.6640625" style="59" customWidth="1"/>
    <col min="2565" max="2565" width="6.44140625" style="59" customWidth="1"/>
    <col min="2566" max="2566" width="10.5546875" style="59" customWidth="1"/>
    <col min="2567" max="2567" width="9.33203125" style="59" customWidth="1"/>
    <col min="2568" max="2568" width="10.5546875" style="59" customWidth="1"/>
    <col min="2569" max="2569" width="9.33203125" style="59" customWidth="1"/>
    <col min="2570" max="2570" width="10.5546875" style="59" customWidth="1"/>
    <col min="2571" max="2571" width="9.33203125" style="59" customWidth="1"/>
    <col min="2572" max="2572" width="10.5546875" style="59" customWidth="1"/>
    <col min="2573" max="2573" width="9.33203125" style="59" customWidth="1"/>
    <col min="2574" max="2574" width="10.5546875" style="59" customWidth="1"/>
    <col min="2575" max="2575" width="9.33203125" style="59" customWidth="1"/>
    <col min="2576" max="2576" width="10.5546875" style="59" customWidth="1"/>
    <col min="2577" max="2577" width="9.33203125" style="59" customWidth="1"/>
    <col min="2578" max="2578" width="10.5546875" style="59" customWidth="1"/>
    <col min="2579" max="2579" width="9.33203125" style="59" customWidth="1"/>
    <col min="2580" max="2580" width="10.5546875" style="59" customWidth="1"/>
    <col min="2581" max="2581" width="9.33203125" style="59" customWidth="1"/>
    <col min="2582" max="2582" width="10.5546875" style="59" customWidth="1"/>
    <col min="2583" max="2583" width="9.33203125" style="59" customWidth="1"/>
    <col min="2584" max="2584" width="10.5546875" style="59" customWidth="1"/>
    <col min="2585" max="2585" width="9.33203125" style="59" customWidth="1"/>
    <col min="2586" max="2586" width="10.5546875" style="59" customWidth="1"/>
    <col min="2587" max="2587" width="9.33203125" style="59" customWidth="1"/>
    <col min="2588" max="2588" width="10.5546875" style="59" customWidth="1"/>
    <col min="2589" max="2589" width="9.33203125" style="59" customWidth="1"/>
    <col min="2590" max="2590" width="10.5546875" style="59" customWidth="1"/>
    <col min="2591" max="2591" width="10.33203125" style="59" customWidth="1"/>
    <col min="2592" max="2816" width="9.109375" style="59"/>
    <col min="2817" max="2817" width="9" style="59" customWidth="1"/>
    <col min="2818" max="2818" width="3.109375" style="59" customWidth="1"/>
    <col min="2819" max="2819" width="30.44140625" style="59" customWidth="1"/>
    <col min="2820" max="2820" width="10.6640625" style="59" customWidth="1"/>
    <col min="2821" max="2821" width="6.44140625" style="59" customWidth="1"/>
    <col min="2822" max="2822" width="10.5546875" style="59" customWidth="1"/>
    <col min="2823" max="2823" width="9.33203125" style="59" customWidth="1"/>
    <col min="2824" max="2824" width="10.5546875" style="59" customWidth="1"/>
    <col min="2825" max="2825" width="9.33203125" style="59" customWidth="1"/>
    <col min="2826" max="2826" width="10.5546875" style="59" customWidth="1"/>
    <col min="2827" max="2827" width="9.33203125" style="59" customWidth="1"/>
    <col min="2828" max="2828" width="10.5546875" style="59" customWidth="1"/>
    <col min="2829" max="2829" width="9.33203125" style="59" customWidth="1"/>
    <col min="2830" max="2830" width="10.5546875" style="59" customWidth="1"/>
    <col min="2831" max="2831" width="9.33203125" style="59" customWidth="1"/>
    <col min="2832" max="2832" width="10.5546875" style="59" customWidth="1"/>
    <col min="2833" max="2833" width="9.33203125" style="59" customWidth="1"/>
    <col min="2834" max="2834" width="10.5546875" style="59" customWidth="1"/>
    <col min="2835" max="2835" width="9.33203125" style="59" customWidth="1"/>
    <col min="2836" max="2836" width="10.5546875" style="59" customWidth="1"/>
    <col min="2837" max="2837" width="9.33203125" style="59" customWidth="1"/>
    <col min="2838" max="2838" width="10.5546875" style="59" customWidth="1"/>
    <col min="2839" max="2839" width="9.33203125" style="59" customWidth="1"/>
    <col min="2840" max="2840" width="10.5546875" style="59" customWidth="1"/>
    <col min="2841" max="2841" width="9.33203125" style="59" customWidth="1"/>
    <col min="2842" max="2842" width="10.5546875" style="59" customWidth="1"/>
    <col min="2843" max="2843" width="9.33203125" style="59" customWidth="1"/>
    <col min="2844" max="2844" width="10.5546875" style="59" customWidth="1"/>
    <col min="2845" max="2845" width="9.33203125" style="59" customWidth="1"/>
    <col min="2846" max="2846" width="10.5546875" style="59" customWidth="1"/>
    <col min="2847" max="2847" width="10.33203125" style="59" customWidth="1"/>
    <col min="2848" max="3072" width="9.109375" style="59"/>
    <col min="3073" max="3073" width="9" style="59" customWidth="1"/>
    <col min="3074" max="3074" width="3.109375" style="59" customWidth="1"/>
    <col min="3075" max="3075" width="30.44140625" style="59" customWidth="1"/>
    <col min="3076" max="3076" width="10.6640625" style="59" customWidth="1"/>
    <col min="3077" max="3077" width="6.44140625" style="59" customWidth="1"/>
    <col min="3078" max="3078" width="10.5546875" style="59" customWidth="1"/>
    <col min="3079" max="3079" width="9.33203125" style="59" customWidth="1"/>
    <col min="3080" max="3080" width="10.5546875" style="59" customWidth="1"/>
    <col min="3081" max="3081" width="9.33203125" style="59" customWidth="1"/>
    <col min="3082" max="3082" width="10.5546875" style="59" customWidth="1"/>
    <col min="3083" max="3083" width="9.33203125" style="59" customWidth="1"/>
    <col min="3084" max="3084" width="10.5546875" style="59" customWidth="1"/>
    <col min="3085" max="3085" width="9.33203125" style="59" customWidth="1"/>
    <col min="3086" max="3086" width="10.5546875" style="59" customWidth="1"/>
    <col min="3087" max="3087" width="9.33203125" style="59" customWidth="1"/>
    <col min="3088" max="3088" width="10.5546875" style="59" customWidth="1"/>
    <col min="3089" max="3089" width="9.33203125" style="59" customWidth="1"/>
    <col min="3090" max="3090" width="10.5546875" style="59" customWidth="1"/>
    <col min="3091" max="3091" width="9.33203125" style="59" customWidth="1"/>
    <col min="3092" max="3092" width="10.5546875" style="59" customWidth="1"/>
    <col min="3093" max="3093" width="9.33203125" style="59" customWidth="1"/>
    <col min="3094" max="3094" width="10.5546875" style="59" customWidth="1"/>
    <col min="3095" max="3095" width="9.33203125" style="59" customWidth="1"/>
    <col min="3096" max="3096" width="10.5546875" style="59" customWidth="1"/>
    <col min="3097" max="3097" width="9.33203125" style="59" customWidth="1"/>
    <col min="3098" max="3098" width="10.5546875" style="59" customWidth="1"/>
    <col min="3099" max="3099" width="9.33203125" style="59" customWidth="1"/>
    <col min="3100" max="3100" width="10.5546875" style="59" customWidth="1"/>
    <col min="3101" max="3101" width="9.33203125" style="59" customWidth="1"/>
    <col min="3102" max="3102" width="10.5546875" style="59" customWidth="1"/>
    <col min="3103" max="3103" width="10.33203125" style="59" customWidth="1"/>
    <col min="3104" max="3328" width="9.109375" style="59"/>
    <col min="3329" max="3329" width="9" style="59" customWidth="1"/>
    <col min="3330" max="3330" width="3.109375" style="59" customWidth="1"/>
    <col min="3331" max="3331" width="30.44140625" style="59" customWidth="1"/>
    <col min="3332" max="3332" width="10.6640625" style="59" customWidth="1"/>
    <col min="3333" max="3333" width="6.44140625" style="59" customWidth="1"/>
    <col min="3334" max="3334" width="10.5546875" style="59" customWidth="1"/>
    <col min="3335" max="3335" width="9.33203125" style="59" customWidth="1"/>
    <col min="3336" max="3336" width="10.5546875" style="59" customWidth="1"/>
    <col min="3337" max="3337" width="9.33203125" style="59" customWidth="1"/>
    <col min="3338" max="3338" width="10.5546875" style="59" customWidth="1"/>
    <col min="3339" max="3339" width="9.33203125" style="59" customWidth="1"/>
    <col min="3340" max="3340" width="10.5546875" style="59" customWidth="1"/>
    <col min="3341" max="3341" width="9.33203125" style="59" customWidth="1"/>
    <col min="3342" max="3342" width="10.5546875" style="59" customWidth="1"/>
    <col min="3343" max="3343" width="9.33203125" style="59" customWidth="1"/>
    <col min="3344" max="3344" width="10.5546875" style="59" customWidth="1"/>
    <col min="3345" max="3345" width="9.33203125" style="59" customWidth="1"/>
    <col min="3346" max="3346" width="10.5546875" style="59" customWidth="1"/>
    <col min="3347" max="3347" width="9.33203125" style="59" customWidth="1"/>
    <col min="3348" max="3348" width="10.5546875" style="59" customWidth="1"/>
    <col min="3349" max="3349" width="9.33203125" style="59" customWidth="1"/>
    <col min="3350" max="3350" width="10.5546875" style="59" customWidth="1"/>
    <col min="3351" max="3351" width="9.33203125" style="59" customWidth="1"/>
    <col min="3352" max="3352" width="10.5546875" style="59" customWidth="1"/>
    <col min="3353" max="3353" width="9.33203125" style="59" customWidth="1"/>
    <col min="3354" max="3354" width="10.5546875" style="59" customWidth="1"/>
    <col min="3355" max="3355" width="9.33203125" style="59" customWidth="1"/>
    <col min="3356" max="3356" width="10.5546875" style="59" customWidth="1"/>
    <col min="3357" max="3357" width="9.33203125" style="59" customWidth="1"/>
    <col min="3358" max="3358" width="10.5546875" style="59" customWidth="1"/>
    <col min="3359" max="3359" width="10.33203125" style="59" customWidth="1"/>
    <col min="3360" max="3584" width="9.109375" style="59"/>
    <col min="3585" max="3585" width="9" style="59" customWidth="1"/>
    <col min="3586" max="3586" width="3.109375" style="59" customWidth="1"/>
    <col min="3587" max="3587" width="30.44140625" style="59" customWidth="1"/>
    <col min="3588" max="3588" width="10.6640625" style="59" customWidth="1"/>
    <col min="3589" max="3589" width="6.44140625" style="59" customWidth="1"/>
    <col min="3590" max="3590" width="10.5546875" style="59" customWidth="1"/>
    <col min="3591" max="3591" width="9.33203125" style="59" customWidth="1"/>
    <col min="3592" max="3592" width="10.5546875" style="59" customWidth="1"/>
    <col min="3593" max="3593" width="9.33203125" style="59" customWidth="1"/>
    <col min="3594" max="3594" width="10.5546875" style="59" customWidth="1"/>
    <col min="3595" max="3595" width="9.33203125" style="59" customWidth="1"/>
    <col min="3596" max="3596" width="10.5546875" style="59" customWidth="1"/>
    <col min="3597" max="3597" width="9.33203125" style="59" customWidth="1"/>
    <col min="3598" max="3598" width="10.5546875" style="59" customWidth="1"/>
    <col min="3599" max="3599" width="9.33203125" style="59" customWidth="1"/>
    <col min="3600" max="3600" width="10.5546875" style="59" customWidth="1"/>
    <col min="3601" max="3601" width="9.33203125" style="59" customWidth="1"/>
    <col min="3602" max="3602" width="10.5546875" style="59" customWidth="1"/>
    <col min="3603" max="3603" width="9.33203125" style="59" customWidth="1"/>
    <col min="3604" max="3604" width="10.5546875" style="59" customWidth="1"/>
    <col min="3605" max="3605" width="9.33203125" style="59" customWidth="1"/>
    <col min="3606" max="3606" width="10.5546875" style="59" customWidth="1"/>
    <col min="3607" max="3607" width="9.33203125" style="59" customWidth="1"/>
    <col min="3608" max="3608" width="10.5546875" style="59" customWidth="1"/>
    <col min="3609" max="3609" width="9.33203125" style="59" customWidth="1"/>
    <col min="3610" max="3610" width="10.5546875" style="59" customWidth="1"/>
    <col min="3611" max="3611" width="9.33203125" style="59" customWidth="1"/>
    <col min="3612" max="3612" width="10.5546875" style="59" customWidth="1"/>
    <col min="3613" max="3613" width="9.33203125" style="59" customWidth="1"/>
    <col min="3614" max="3614" width="10.5546875" style="59" customWidth="1"/>
    <col min="3615" max="3615" width="10.33203125" style="59" customWidth="1"/>
    <col min="3616" max="3840" width="9.109375" style="59"/>
    <col min="3841" max="3841" width="9" style="59" customWidth="1"/>
    <col min="3842" max="3842" width="3.109375" style="59" customWidth="1"/>
    <col min="3843" max="3843" width="30.44140625" style="59" customWidth="1"/>
    <col min="3844" max="3844" width="10.6640625" style="59" customWidth="1"/>
    <col min="3845" max="3845" width="6.44140625" style="59" customWidth="1"/>
    <col min="3846" max="3846" width="10.5546875" style="59" customWidth="1"/>
    <col min="3847" max="3847" width="9.33203125" style="59" customWidth="1"/>
    <col min="3848" max="3848" width="10.5546875" style="59" customWidth="1"/>
    <col min="3849" max="3849" width="9.33203125" style="59" customWidth="1"/>
    <col min="3850" max="3850" width="10.5546875" style="59" customWidth="1"/>
    <col min="3851" max="3851" width="9.33203125" style="59" customWidth="1"/>
    <col min="3852" max="3852" width="10.5546875" style="59" customWidth="1"/>
    <col min="3853" max="3853" width="9.33203125" style="59" customWidth="1"/>
    <col min="3854" max="3854" width="10.5546875" style="59" customWidth="1"/>
    <col min="3855" max="3855" width="9.33203125" style="59" customWidth="1"/>
    <col min="3856" max="3856" width="10.5546875" style="59" customWidth="1"/>
    <col min="3857" max="3857" width="9.33203125" style="59" customWidth="1"/>
    <col min="3858" max="3858" width="10.5546875" style="59" customWidth="1"/>
    <col min="3859" max="3859" width="9.33203125" style="59" customWidth="1"/>
    <col min="3860" max="3860" width="10.5546875" style="59" customWidth="1"/>
    <col min="3861" max="3861" width="9.33203125" style="59" customWidth="1"/>
    <col min="3862" max="3862" width="10.5546875" style="59" customWidth="1"/>
    <col min="3863" max="3863" width="9.33203125" style="59" customWidth="1"/>
    <col min="3864" max="3864" width="10.5546875" style="59" customWidth="1"/>
    <col min="3865" max="3865" width="9.33203125" style="59" customWidth="1"/>
    <col min="3866" max="3866" width="10.5546875" style="59" customWidth="1"/>
    <col min="3867" max="3867" width="9.33203125" style="59" customWidth="1"/>
    <col min="3868" max="3868" width="10.5546875" style="59" customWidth="1"/>
    <col min="3869" max="3869" width="9.33203125" style="59" customWidth="1"/>
    <col min="3870" max="3870" width="10.5546875" style="59" customWidth="1"/>
    <col min="3871" max="3871" width="10.33203125" style="59" customWidth="1"/>
    <col min="3872" max="4096" width="9.109375" style="59"/>
    <col min="4097" max="4097" width="9" style="59" customWidth="1"/>
    <col min="4098" max="4098" width="3.109375" style="59" customWidth="1"/>
    <col min="4099" max="4099" width="30.44140625" style="59" customWidth="1"/>
    <col min="4100" max="4100" width="10.6640625" style="59" customWidth="1"/>
    <col min="4101" max="4101" width="6.44140625" style="59" customWidth="1"/>
    <col min="4102" max="4102" width="10.5546875" style="59" customWidth="1"/>
    <col min="4103" max="4103" width="9.33203125" style="59" customWidth="1"/>
    <col min="4104" max="4104" width="10.5546875" style="59" customWidth="1"/>
    <col min="4105" max="4105" width="9.33203125" style="59" customWidth="1"/>
    <col min="4106" max="4106" width="10.5546875" style="59" customWidth="1"/>
    <col min="4107" max="4107" width="9.33203125" style="59" customWidth="1"/>
    <col min="4108" max="4108" width="10.5546875" style="59" customWidth="1"/>
    <col min="4109" max="4109" width="9.33203125" style="59" customWidth="1"/>
    <col min="4110" max="4110" width="10.5546875" style="59" customWidth="1"/>
    <col min="4111" max="4111" width="9.33203125" style="59" customWidth="1"/>
    <col min="4112" max="4112" width="10.5546875" style="59" customWidth="1"/>
    <col min="4113" max="4113" width="9.33203125" style="59" customWidth="1"/>
    <col min="4114" max="4114" width="10.5546875" style="59" customWidth="1"/>
    <col min="4115" max="4115" width="9.33203125" style="59" customWidth="1"/>
    <col min="4116" max="4116" width="10.5546875" style="59" customWidth="1"/>
    <col min="4117" max="4117" width="9.33203125" style="59" customWidth="1"/>
    <col min="4118" max="4118" width="10.5546875" style="59" customWidth="1"/>
    <col min="4119" max="4119" width="9.33203125" style="59" customWidth="1"/>
    <col min="4120" max="4120" width="10.5546875" style="59" customWidth="1"/>
    <col min="4121" max="4121" width="9.33203125" style="59" customWidth="1"/>
    <col min="4122" max="4122" width="10.5546875" style="59" customWidth="1"/>
    <col min="4123" max="4123" width="9.33203125" style="59" customWidth="1"/>
    <col min="4124" max="4124" width="10.5546875" style="59" customWidth="1"/>
    <col min="4125" max="4125" width="9.33203125" style="59" customWidth="1"/>
    <col min="4126" max="4126" width="10.5546875" style="59" customWidth="1"/>
    <col min="4127" max="4127" width="10.33203125" style="59" customWidth="1"/>
    <col min="4128" max="4352" width="9.109375" style="59"/>
    <col min="4353" max="4353" width="9" style="59" customWidth="1"/>
    <col min="4354" max="4354" width="3.109375" style="59" customWidth="1"/>
    <col min="4355" max="4355" width="30.44140625" style="59" customWidth="1"/>
    <col min="4356" max="4356" width="10.6640625" style="59" customWidth="1"/>
    <col min="4357" max="4357" width="6.44140625" style="59" customWidth="1"/>
    <col min="4358" max="4358" width="10.5546875" style="59" customWidth="1"/>
    <col min="4359" max="4359" width="9.33203125" style="59" customWidth="1"/>
    <col min="4360" max="4360" width="10.5546875" style="59" customWidth="1"/>
    <col min="4361" max="4361" width="9.33203125" style="59" customWidth="1"/>
    <col min="4362" max="4362" width="10.5546875" style="59" customWidth="1"/>
    <col min="4363" max="4363" width="9.33203125" style="59" customWidth="1"/>
    <col min="4364" max="4364" width="10.5546875" style="59" customWidth="1"/>
    <col min="4365" max="4365" width="9.33203125" style="59" customWidth="1"/>
    <col min="4366" max="4366" width="10.5546875" style="59" customWidth="1"/>
    <col min="4367" max="4367" width="9.33203125" style="59" customWidth="1"/>
    <col min="4368" max="4368" width="10.5546875" style="59" customWidth="1"/>
    <col min="4369" max="4369" width="9.33203125" style="59" customWidth="1"/>
    <col min="4370" max="4370" width="10.5546875" style="59" customWidth="1"/>
    <col min="4371" max="4371" width="9.33203125" style="59" customWidth="1"/>
    <col min="4372" max="4372" width="10.5546875" style="59" customWidth="1"/>
    <col min="4373" max="4373" width="9.33203125" style="59" customWidth="1"/>
    <col min="4374" max="4374" width="10.5546875" style="59" customWidth="1"/>
    <col min="4375" max="4375" width="9.33203125" style="59" customWidth="1"/>
    <col min="4376" max="4376" width="10.5546875" style="59" customWidth="1"/>
    <col min="4377" max="4377" width="9.33203125" style="59" customWidth="1"/>
    <col min="4378" max="4378" width="10.5546875" style="59" customWidth="1"/>
    <col min="4379" max="4379" width="9.33203125" style="59" customWidth="1"/>
    <col min="4380" max="4380" width="10.5546875" style="59" customWidth="1"/>
    <col min="4381" max="4381" width="9.33203125" style="59" customWidth="1"/>
    <col min="4382" max="4382" width="10.5546875" style="59" customWidth="1"/>
    <col min="4383" max="4383" width="10.33203125" style="59" customWidth="1"/>
    <col min="4384" max="4608" width="9.109375" style="59"/>
    <col min="4609" max="4609" width="9" style="59" customWidth="1"/>
    <col min="4610" max="4610" width="3.109375" style="59" customWidth="1"/>
    <col min="4611" max="4611" width="30.44140625" style="59" customWidth="1"/>
    <col min="4612" max="4612" width="10.6640625" style="59" customWidth="1"/>
    <col min="4613" max="4613" width="6.44140625" style="59" customWidth="1"/>
    <col min="4614" max="4614" width="10.5546875" style="59" customWidth="1"/>
    <col min="4615" max="4615" width="9.33203125" style="59" customWidth="1"/>
    <col min="4616" max="4616" width="10.5546875" style="59" customWidth="1"/>
    <col min="4617" max="4617" width="9.33203125" style="59" customWidth="1"/>
    <col min="4618" max="4618" width="10.5546875" style="59" customWidth="1"/>
    <col min="4619" max="4619" width="9.33203125" style="59" customWidth="1"/>
    <col min="4620" max="4620" width="10.5546875" style="59" customWidth="1"/>
    <col min="4621" max="4621" width="9.33203125" style="59" customWidth="1"/>
    <col min="4622" max="4622" width="10.5546875" style="59" customWidth="1"/>
    <col min="4623" max="4623" width="9.33203125" style="59" customWidth="1"/>
    <col min="4624" max="4624" width="10.5546875" style="59" customWidth="1"/>
    <col min="4625" max="4625" width="9.33203125" style="59" customWidth="1"/>
    <col min="4626" max="4626" width="10.5546875" style="59" customWidth="1"/>
    <col min="4627" max="4627" width="9.33203125" style="59" customWidth="1"/>
    <col min="4628" max="4628" width="10.5546875" style="59" customWidth="1"/>
    <col min="4629" max="4629" width="9.33203125" style="59" customWidth="1"/>
    <col min="4630" max="4630" width="10.5546875" style="59" customWidth="1"/>
    <col min="4631" max="4631" width="9.33203125" style="59" customWidth="1"/>
    <col min="4632" max="4632" width="10.5546875" style="59" customWidth="1"/>
    <col min="4633" max="4633" width="9.33203125" style="59" customWidth="1"/>
    <col min="4634" max="4634" width="10.5546875" style="59" customWidth="1"/>
    <col min="4635" max="4635" width="9.33203125" style="59" customWidth="1"/>
    <col min="4636" max="4636" width="10.5546875" style="59" customWidth="1"/>
    <col min="4637" max="4637" width="9.33203125" style="59" customWidth="1"/>
    <col min="4638" max="4638" width="10.5546875" style="59" customWidth="1"/>
    <col min="4639" max="4639" width="10.33203125" style="59" customWidth="1"/>
    <col min="4640" max="4864" width="9.109375" style="59"/>
    <col min="4865" max="4865" width="9" style="59" customWidth="1"/>
    <col min="4866" max="4866" width="3.109375" style="59" customWidth="1"/>
    <col min="4867" max="4867" width="30.44140625" style="59" customWidth="1"/>
    <col min="4868" max="4868" width="10.6640625" style="59" customWidth="1"/>
    <col min="4869" max="4869" width="6.44140625" style="59" customWidth="1"/>
    <col min="4870" max="4870" width="10.5546875" style="59" customWidth="1"/>
    <col min="4871" max="4871" width="9.33203125" style="59" customWidth="1"/>
    <col min="4872" max="4872" width="10.5546875" style="59" customWidth="1"/>
    <col min="4873" max="4873" width="9.33203125" style="59" customWidth="1"/>
    <col min="4874" max="4874" width="10.5546875" style="59" customWidth="1"/>
    <col min="4875" max="4875" width="9.33203125" style="59" customWidth="1"/>
    <col min="4876" max="4876" width="10.5546875" style="59" customWidth="1"/>
    <col min="4877" max="4877" width="9.33203125" style="59" customWidth="1"/>
    <col min="4878" max="4878" width="10.5546875" style="59" customWidth="1"/>
    <col min="4879" max="4879" width="9.33203125" style="59" customWidth="1"/>
    <col min="4880" max="4880" width="10.5546875" style="59" customWidth="1"/>
    <col min="4881" max="4881" width="9.33203125" style="59" customWidth="1"/>
    <col min="4882" max="4882" width="10.5546875" style="59" customWidth="1"/>
    <col min="4883" max="4883" width="9.33203125" style="59" customWidth="1"/>
    <col min="4884" max="4884" width="10.5546875" style="59" customWidth="1"/>
    <col min="4885" max="4885" width="9.33203125" style="59" customWidth="1"/>
    <col min="4886" max="4886" width="10.5546875" style="59" customWidth="1"/>
    <col min="4887" max="4887" width="9.33203125" style="59" customWidth="1"/>
    <col min="4888" max="4888" width="10.5546875" style="59" customWidth="1"/>
    <col min="4889" max="4889" width="9.33203125" style="59" customWidth="1"/>
    <col min="4890" max="4890" width="10.5546875" style="59" customWidth="1"/>
    <col min="4891" max="4891" width="9.33203125" style="59" customWidth="1"/>
    <col min="4892" max="4892" width="10.5546875" style="59" customWidth="1"/>
    <col min="4893" max="4893" width="9.33203125" style="59" customWidth="1"/>
    <col min="4894" max="4894" width="10.5546875" style="59" customWidth="1"/>
    <col min="4895" max="4895" width="10.33203125" style="59" customWidth="1"/>
    <col min="4896" max="5120" width="9.109375" style="59"/>
    <col min="5121" max="5121" width="9" style="59" customWidth="1"/>
    <col min="5122" max="5122" width="3.109375" style="59" customWidth="1"/>
    <col min="5123" max="5123" width="30.44140625" style="59" customWidth="1"/>
    <col min="5124" max="5124" width="10.6640625" style="59" customWidth="1"/>
    <col min="5125" max="5125" width="6.44140625" style="59" customWidth="1"/>
    <col min="5126" max="5126" width="10.5546875" style="59" customWidth="1"/>
    <col min="5127" max="5127" width="9.33203125" style="59" customWidth="1"/>
    <col min="5128" max="5128" width="10.5546875" style="59" customWidth="1"/>
    <col min="5129" max="5129" width="9.33203125" style="59" customWidth="1"/>
    <col min="5130" max="5130" width="10.5546875" style="59" customWidth="1"/>
    <col min="5131" max="5131" width="9.33203125" style="59" customWidth="1"/>
    <col min="5132" max="5132" width="10.5546875" style="59" customWidth="1"/>
    <col min="5133" max="5133" width="9.33203125" style="59" customWidth="1"/>
    <col min="5134" max="5134" width="10.5546875" style="59" customWidth="1"/>
    <col min="5135" max="5135" width="9.33203125" style="59" customWidth="1"/>
    <col min="5136" max="5136" width="10.5546875" style="59" customWidth="1"/>
    <col min="5137" max="5137" width="9.33203125" style="59" customWidth="1"/>
    <col min="5138" max="5138" width="10.5546875" style="59" customWidth="1"/>
    <col min="5139" max="5139" width="9.33203125" style="59" customWidth="1"/>
    <col min="5140" max="5140" width="10.5546875" style="59" customWidth="1"/>
    <col min="5141" max="5141" width="9.33203125" style="59" customWidth="1"/>
    <col min="5142" max="5142" width="10.5546875" style="59" customWidth="1"/>
    <col min="5143" max="5143" width="9.33203125" style="59" customWidth="1"/>
    <col min="5144" max="5144" width="10.5546875" style="59" customWidth="1"/>
    <col min="5145" max="5145" width="9.33203125" style="59" customWidth="1"/>
    <col min="5146" max="5146" width="10.5546875" style="59" customWidth="1"/>
    <col min="5147" max="5147" width="9.33203125" style="59" customWidth="1"/>
    <col min="5148" max="5148" width="10.5546875" style="59" customWidth="1"/>
    <col min="5149" max="5149" width="9.33203125" style="59" customWidth="1"/>
    <col min="5150" max="5150" width="10.5546875" style="59" customWidth="1"/>
    <col min="5151" max="5151" width="10.33203125" style="59" customWidth="1"/>
    <col min="5152" max="5376" width="9.109375" style="59"/>
    <col min="5377" max="5377" width="9" style="59" customWidth="1"/>
    <col min="5378" max="5378" width="3.109375" style="59" customWidth="1"/>
    <col min="5379" max="5379" width="30.44140625" style="59" customWidth="1"/>
    <col min="5380" max="5380" width="10.6640625" style="59" customWidth="1"/>
    <col min="5381" max="5381" width="6.44140625" style="59" customWidth="1"/>
    <col min="5382" max="5382" width="10.5546875" style="59" customWidth="1"/>
    <col min="5383" max="5383" width="9.33203125" style="59" customWidth="1"/>
    <col min="5384" max="5384" width="10.5546875" style="59" customWidth="1"/>
    <col min="5385" max="5385" width="9.33203125" style="59" customWidth="1"/>
    <col min="5386" max="5386" width="10.5546875" style="59" customWidth="1"/>
    <col min="5387" max="5387" width="9.33203125" style="59" customWidth="1"/>
    <col min="5388" max="5388" width="10.5546875" style="59" customWidth="1"/>
    <col min="5389" max="5389" width="9.33203125" style="59" customWidth="1"/>
    <col min="5390" max="5390" width="10.5546875" style="59" customWidth="1"/>
    <col min="5391" max="5391" width="9.33203125" style="59" customWidth="1"/>
    <col min="5392" max="5392" width="10.5546875" style="59" customWidth="1"/>
    <col min="5393" max="5393" width="9.33203125" style="59" customWidth="1"/>
    <col min="5394" max="5394" width="10.5546875" style="59" customWidth="1"/>
    <col min="5395" max="5395" width="9.33203125" style="59" customWidth="1"/>
    <col min="5396" max="5396" width="10.5546875" style="59" customWidth="1"/>
    <col min="5397" max="5397" width="9.33203125" style="59" customWidth="1"/>
    <col min="5398" max="5398" width="10.5546875" style="59" customWidth="1"/>
    <col min="5399" max="5399" width="9.33203125" style="59" customWidth="1"/>
    <col min="5400" max="5400" width="10.5546875" style="59" customWidth="1"/>
    <col min="5401" max="5401" width="9.33203125" style="59" customWidth="1"/>
    <col min="5402" max="5402" width="10.5546875" style="59" customWidth="1"/>
    <col min="5403" max="5403" width="9.33203125" style="59" customWidth="1"/>
    <col min="5404" max="5404" width="10.5546875" style="59" customWidth="1"/>
    <col min="5405" max="5405" width="9.33203125" style="59" customWidth="1"/>
    <col min="5406" max="5406" width="10.5546875" style="59" customWidth="1"/>
    <col min="5407" max="5407" width="10.33203125" style="59" customWidth="1"/>
    <col min="5408" max="5632" width="9.109375" style="59"/>
    <col min="5633" max="5633" width="9" style="59" customWidth="1"/>
    <col min="5634" max="5634" width="3.109375" style="59" customWidth="1"/>
    <col min="5635" max="5635" width="30.44140625" style="59" customWidth="1"/>
    <col min="5636" max="5636" width="10.6640625" style="59" customWidth="1"/>
    <col min="5637" max="5637" width="6.44140625" style="59" customWidth="1"/>
    <col min="5638" max="5638" width="10.5546875" style="59" customWidth="1"/>
    <col min="5639" max="5639" width="9.33203125" style="59" customWidth="1"/>
    <col min="5640" max="5640" width="10.5546875" style="59" customWidth="1"/>
    <col min="5641" max="5641" width="9.33203125" style="59" customWidth="1"/>
    <col min="5642" max="5642" width="10.5546875" style="59" customWidth="1"/>
    <col min="5643" max="5643" width="9.33203125" style="59" customWidth="1"/>
    <col min="5644" max="5644" width="10.5546875" style="59" customWidth="1"/>
    <col min="5645" max="5645" width="9.33203125" style="59" customWidth="1"/>
    <col min="5646" max="5646" width="10.5546875" style="59" customWidth="1"/>
    <col min="5647" max="5647" width="9.33203125" style="59" customWidth="1"/>
    <col min="5648" max="5648" width="10.5546875" style="59" customWidth="1"/>
    <col min="5649" max="5649" width="9.33203125" style="59" customWidth="1"/>
    <col min="5650" max="5650" width="10.5546875" style="59" customWidth="1"/>
    <col min="5651" max="5651" width="9.33203125" style="59" customWidth="1"/>
    <col min="5652" max="5652" width="10.5546875" style="59" customWidth="1"/>
    <col min="5653" max="5653" width="9.33203125" style="59" customWidth="1"/>
    <col min="5654" max="5654" width="10.5546875" style="59" customWidth="1"/>
    <col min="5655" max="5655" width="9.33203125" style="59" customWidth="1"/>
    <col min="5656" max="5656" width="10.5546875" style="59" customWidth="1"/>
    <col min="5657" max="5657" width="9.33203125" style="59" customWidth="1"/>
    <col min="5658" max="5658" width="10.5546875" style="59" customWidth="1"/>
    <col min="5659" max="5659" width="9.33203125" style="59" customWidth="1"/>
    <col min="5660" max="5660" width="10.5546875" style="59" customWidth="1"/>
    <col min="5661" max="5661" width="9.33203125" style="59" customWidth="1"/>
    <col min="5662" max="5662" width="10.5546875" style="59" customWidth="1"/>
    <col min="5663" max="5663" width="10.33203125" style="59" customWidth="1"/>
    <col min="5664" max="5888" width="9.109375" style="59"/>
    <col min="5889" max="5889" width="9" style="59" customWidth="1"/>
    <col min="5890" max="5890" width="3.109375" style="59" customWidth="1"/>
    <col min="5891" max="5891" width="30.44140625" style="59" customWidth="1"/>
    <col min="5892" max="5892" width="10.6640625" style="59" customWidth="1"/>
    <col min="5893" max="5893" width="6.44140625" style="59" customWidth="1"/>
    <col min="5894" max="5894" width="10.5546875" style="59" customWidth="1"/>
    <col min="5895" max="5895" width="9.33203125" style="59" customWidth="1"/>
    <col min="5896" max="5896" width="10.5546875" style="59" customWidth="1"/>
    <col min="5897" max="5897" width="9.33203125" style="59" customWidth="1"/>
    <col min="5898" max="5898" width="10.5546875" style="59" customWidth="1"/>
    <col min="5899" max="5899" width="9.33203125" style="59" customWidth="1"/>
    <col min="5900" max="5900" width="10.5546875" style="59" customWidth="1"/>
    <col min="5901" max="5901" width="9.33203125" style="59" customWidth="1"/>
    <col min="5902" max="5902" width="10.5546875" style="59" customWidth="1"/>
    <col min="5903" max="5903" width="9.33203125" style="59" customWidth="1"/>
    <col min="5904" max="5904" width="10.5546875" style="59" customWidth="1"/>
    <col min="5905" max="5905" width="9.33203125" style="59" customWidth="1"/>
    <col min="5906" max="5906" width="10.5546875" style="59" customWidth="1"/>
    <col min="5907" max="5907" width="9.33203125" style="59" customWidth="1"/>
    <col min="5908" max="5908" width="10.5546875" style="59" customWidth="1"/>
    <col min="5909" max="5909" width="9.33203125" style="59" customWidth="1"/>
    <col min="5910" max="5910" width="10.5546875" style="59" customWidth="1"/>
    <col min="5911" max="5911" width="9.33203125" style="59" customWidth="1"/>
    <col min="5912" max="5912" width="10.5546875" style="59" customWidth="1"/>
    <col min="5913" max="5913" width="9.33203125" style="59" customWidth="1"/>
    <col min="5914" max="5914" width="10.5546875" style="59" customWidth="1"/>
    <col min="5915" max="5915" width="9.33203125" style="59" customWidth="1"/>
    <col min="5916" max="5916" width="10.5546875" style="59" customWidth="1"/>
    <col min="5917" max="5917" width="9.33203125" style="59" customWidth="1"/>
    <col min="5918" max="5918" width="10.5546875" style="59" customWidth="1"/>
    <col min="5919" max="5919" width="10.33203125" style="59" customWidth="1"/>
    <col min="5920" max="6144" width="9.109375" style="59"/>
    <col min="6145" max="6145" width="9" style="59" customWidth="1"/>
    <col min="6146" max="6146" width="3.109375" style="59" customWidth="1"/>
    <col min="6147" max="6147" width="30.44140625" style="59" customWidth="1"/>
    <col min="6148" max="6148" width="10.6640625" style="59" customWidth="1"/>
    <col min="6149" max="6149" width="6.44140625" style="59" customWidth="1"/>
    <col min="6150" max="6150" width="10.5546875" style="59" customWidth="1"/>
    <col min="6151" max="6151" width="9.33203125" style="59" customWidth="1"/>
    <col min="6152" max="6152" width="10.5546875" style="59" customWidth="1"/>
    <col min="6153" max="6153" width="9.33203125" style="59" customWidth="1"/>
    <col min="6154" max="6154" width="10.5546875" style="59" customWidth="1"/>
    <col min="6155" max="6155" width="9.33203125" style="59" customWidth="1"/>
    <col min="6156" max="6156" width="10.5546875" style="59" customWidth="1"/>
    <col min="6157" max="6157" width="9.33203125" style="59" customWidth="1"/>
    <col min="6158" max="6158" width="10.5546875" style="59" customWidth="1"/>
    <col min="6159" max="6159" width="9.33203125" style="59" customWidth="1"/>
    <col min="6160" max="6160" width="10.5546875" style="59" customWidth="1"/>
    <col min="6161" max="6161" width="9.33203125" style="59" customWidth="1"/>
    <col min="6162" max="6162" width="10.5546875" style="59" customWidth="1"/>
    <col min="6163" max="6163" width="9.33203125" style="59" customWidth="1"/>
    <col min="6164" max="6164" width="10.5546875" style="59" customWidth="1"/>
    <col min="6165" max="6165" width="9.33203125" style="59" customWidth="1"/>
    <col min="6166" max="6166" width="10.5546875" style="59" customWidth="1"/>
    <col min="6167" max="6167" width="9.33203125" style="59" customWidth="1"/>
    <col min="6168" max="6168" width="10.5546875" style="59" customWidth="1"/>
    <col min="6169" max="6169" width="9.33203125" style="59" customWidth="1"/>
    <col min="6170" max="6170" width="10.5546875" style="59" customWidth="1"/>
    <col min="6171" max="6171" width="9.33203125" style="59" customWidth="1"/>
    <col min="6172" max="6172" width="10.5546875" style="59" customWidth="1"/>
    <col min="6173" max="6173" width="9.33203125" style="59" customWidth="1"/>
    <col min="6174" max="6174" width="10.5546875" style="59" customWidth="1"/>
    <col min="6175" max="6175" width="10.33203125" style="59" customWidth="1"/>
    <col min="6176" max="6400" width="9.109375" style="59"/>
    <col min="6401" max="6401" width="9" style="59" customWidth="1"/>
    <col min="6402" max="6402" width="3.109375" style="59" customWidth="1"/>
    <col min="6403" max="6403" width="30.44140625" style="59" customWidth="1"/>
    <col min="6404" max="6404" width="10.6640625" style="59" customWidth="1"/>
    <col min="6405" max="6405" width="6.44140625" style="59" customWidth="1"/>
    <col min="6406" max="6406" width="10.5546875" style="59" customWidth="1"/>
    <col min="6407" max="6407" width="9.33203125" style="59" customWidth="1"/>
    <col min="6408" max="6408" width="10.5546875" style="59" customWidth="1"/>
    <col min="6409" max="6409" width="9.33203125" style="59" customWidth="1"/>
    <col min="6410" max="6410" width="10.5546875" style="59" customWidth="1"/>
    <col min="6411" max="6411" width="9.33203125" style="59" customWidth="1"/>
    <col min="6412" max="6412" width="10.5546875" style="59" customWidth="1"/>
    <col min="6413" max="6413" width="9.33203125" style="59" customWidth="1"/>
    <col min="6414" max="6414" width="10.5546875" style="59" customWidth="1"/>
    <col min="6415" max="6415" width="9.33203125" style="59" customWidth="1"/>
    <col min="6416" max="6416" width="10.5546875" style="59" customWidth="1"/>
    <col min="6417" max="6417" width="9.33203125" style="59" customWidth="1"/>
    <col min="6418" max="6418" width="10.5546875" style="59" customWidth="1"/>
    <col min="6419" max="6419" width="9.33203125" style="59" customWidth="1"/>
    <col min="6420" max="6420" width="10.5546875" style="59" customWidth="1"/>
    <col min="6421" max="6421" width="9.33203125" style="59" customWidth="1"/>
    <col min="6422" max="6422" width="10.5546875" style="59" customWidth="1"/>
    <col min="6423" max="6423" width="9.33203125" style="59" customWidth="1"/>
    <col min="6424" max="6424" width="10.5546875" style="59" customWidth="1"/>
    <col min="6425" max="6425" width="9.33203125" style="59" customWidth="1"/>
    <col min="6426" max="6426" width="10.5546875" style="59" customWidth="1"/>
    <col min="6427" max="6427" width="9.33203125" style="59" customWidth="1"/>
    <col min="6428" max="6428" width="10.5546875" style="59" customWidth="1"/>
    <col min="6429" max="6429" width="9.33203125" style="59" customWidth="1"/>
    <col min="6430" max="6430" width="10.5546875" style="59" customWidth="1"/>
    <col min="6431" max="6431" width="10.33203125" style="59" customWidth="1"/>
    <col min="6432" max="6656" width="9.109375" style="59"/>
    <col min="6657" max="6657" width="9" style="59" customWidth="1"/>
    <col min="6658" max="6658" width="3.109375" style="59" customWidth="1"/>
    <col min="6659" max="6659" width="30.44140625" style="59" customWidth="1"/>
    <col min="6660" max="6660" width="10.6640625" style="59" customWidth="1"/>
    <col min="6661" max="6661" width="6.44140625" style="59" customWidth="1"/>
    <col min="6662" max="6662" width="10.5546875" style="59" customWidth="1"/>
    <col min="6663" max="6663" width="9.33203125" style="59" customWidth="1"/>
    <col min="6664" max="6664" width="10.5546875" style="59" customWidth="1"/>
    <col min="6665" max="6665" width="9.33203125" style="59" customWidth="1"/>
    <col min="6666" max="6666" width="10.5546875" style="59" customWidth="1"/>
    <col min="6667" max="6667" width="9.33203125" style="59" customWidth="1"/>
    <col min="6668" max="6668" width="10.5546875" style="59" customWidth="1"/>
    <col min="6669" max="6669" width="9.33203125" style="59" customWidth="1"/>
    <col min="6670" max="6670" width="10.5546875" style="59" customWidth="1"/>
    <col min="6671" max="6671" width="9.33203125" style="59" customWidth="1"/>
    <col min="6672" max="6672" width="10.5546875" style="59" customWidth="1"/>
    <col min="6673" max="6673" width="9.33203125" style="59" customWidth="1"/>
    <col min="6674" max="6674" width="10.5546875" style="59" customWidth="1"/>
    <col min="6675" max="6675" width="9.33203125" style="59" customWidth="1"/>
    <col min="6676" max="6676" width="10.5546875" style="59" customWidth="1"/>
    <col min="6677" max="6677" width="9.33203125" style="59" customWidth="1"/>
    <col min="6678" max="6678" width="10.5546875" style="59" customWidth="1"/>
    <col min="6679" max="6679" width="9.33203125" style="59" customWidth="1"/>
    <col min="6680" max="6680" width="10.5546875" style="59" customWidth="1"/>
    <col min="6681" max="6681" width="9.33203125" style="59" customWidth="1"/>
    <col min="6682" max="6682" width="10.5546875" style="59" customWidth="1"/>
    <col min="6683" max="6683" width="9.33203125" style="59" customWidth="1"/>
    <col min="6684" max="6684" width="10.5546875" style="59" customWidth="1"/>
    <col min="6685" max="6685" width="9.33203125" style="59" customWidth="1"/>
    <col min="6686" max="6686" width="10.5546875" style="59" customWidth="1"/>
    <col min="6687" max="6687" width="10.33203125" style="59" customWidth="1"/>
    <col min="6688" max="6912" width="9.109375" style="59"/>
    <col min="6913" max="6913" width="9" style="59" customWidth="1"/>
    <col min="6914" max="6914" width="3.109375" style="59" customWidth="1"/>
    <col min="6915" max="6915" width="30.44140625" style="59" customWidth="1"/>
    <col min="6916" max="6916" width="10.6640625" style="59" customWidth="1"/>
    <col min="6917" max="6917" width="6.44140625" style="59" customWidth="1"/>
    <col min="6918" max="6918" width="10.5546875" style="59" customWidth="1"/>
    <col min="6919" max="6919" width="9.33203125" style="59" customWidth="1"/>
    <col min="6920" max="6920" width="10.5546875" style="59" customWidth="1"/>
    <col min="6921" max="6921" width="9.33203125" style="59" customWidth="1"/>
    <col min="6922" max="6922" width="10.5546875" style="59" customWidth="1"/>
    <col min="6923" max="6923" width="9.33203125" style="59" customWidth="1"/>
    <col min="6924" max="6924" width="10.5546875" style="59" customWidth="1"/>
    <col min="6925" max="6925" width="9.33203125" style="59" customWidth="1"/>
    <col min="6926" max="6926" width="10.5546875" style="59" customWidth="1"/>
    <col min="6927" max="6927" width="9.33203125" style="59" customWidth="1"/>
    <col min="6928" max="6928" width="10.5546875" style="59" customWidth="1"/>
    <col min="6929" max="6929" width="9.33203125" style="59" customWidth="1"/>
    <col min="6930" max="6930" width="10.5546875" style="59" customWidth="1"/>
    <col min="6931" max="6931" width="9.33203125" style="59" customWidth="1"/>
    <col min="6932" max="6932" width="10.5546875" style="59" customWidth="1"/>
    <col min="6933" max="6933" width="9.33203125" style="59" customWidth="1"/>
    <col min="6934" max="6934" width="10.5546875" style="59" customWidth="1"/>
    <col min="6935" max="6935" width="9.33203125" style="59" customWidth="1"/>
    <col min="6936" max="6936" width="10.5546875" style="59" customWidth="1"/>
    <col min="6937" max="6937" width="9.33203125" style="59" customWidth="1"/>
    <col min="6938" max="6938" width="10.5546875" style="59" customWidth="1"/>
    <col min="6939" max="6939" width="9.33203125" style="59" customWidth="1"/>
    <col min="6940" max="6940" width="10.5546875" style="59" customWidth="1"/>
    <col min="6941" max="6941" width="9.33203125" style="59" customWidth="1"/>
    <col min="6942" max="6942" width="10.5546875" style="59" customWidth="1"/>
    <col min="6943" max="6943" width="10.33203125" style="59" customWidth="1"/>
    <col min="6944" max="7168" width="9.109375" style="59"/>
    <col min="7169" max="7169" width="9" style="59" customWidth="1"/>
    <col min="7170" max="7170" width="3.109375" style="59" customWidth="1"/>
    <col min="7171" max="7171" width="30.44140625" style="59" customWidth="1"/>
    <col min="7172" max="7172" width="10.6640625" style="59" customWidth="1"/>
    <col min="7173" max="7173" width="6.44140625" style="59" customWidth="1"/>
    <col min="7174" max="7174" width="10.5546875" style="59" customWidth="1"/>
    <col min="7175" max="7175" width="9.33203125" style="59" customWidth="1"/>
    <col min="7176" max="7176" width="10.5546875" style="59" customWidth="1"/>
    <col min="7177" max="7177" width="9.33203125" style="59" customWidth="1"/>
    <col min="7178" max="7178" width="10.5546875" style="59" customWidth="1"/>
    <col min="7179" max="7179" width="9.33203125" style="59" customWidth="1"/>
    <col min="7180" max="7180" width="10.5546875" style="59" customWidth="1"/>
    <col min="7181" max="7181" width="9.33203125" style="59" customWidth="1"/>
    <col min="7182" max="7182" width="10.5546875" style="59" customWidth="1"/>
    <col min="7183" max="7183" width="9.33203125" style="59" customWidth="1"/>
    <col min="7184" max="7184" width="10.5546875" style="59" customWidth="1"/>
    <col min="7185" max="7185" width="9.33203125" style="59" customWidth="1"/>
    <col min="7186" max="7186" width="10.5546875" style="59" customWidth="1"/>
    <col min="7187" max="7187" width="9.33203125" style="59" customWidth="1"/>
    <col min="7188" max="7188" width="10.5546875" style="59" customWidth="1"/>
    <col min="7189" max="7189" width="9.33203125" style="59" customWidth="1"/>
    <col min="7190" max="7190" width="10.5546875" style="59" customWidth="1"/>
    <col min="7191" max="7191" width="9.33203125" style="59" customWidth="1"/>
    <col min="7192" max="7192" width="10.5546875" style="59" customWidth="1"/>
    <col min="7193" max="7193" width="9.33203125" style="59" customWidth="1"/>
    <col min="7194" max="7194" width="10.5546875" style="59" customWidth="1"/>
    <col min="7195" max="7195" width="9.33203125" style="59" customWidth="1"/>
    <col min="7196" max="7196" width="10.5546875" style="59" customWidth="1"/>
    <col min="7197" max="7197" width="9.33203125" style="59" customWidth="1"/>
    <col min="7198" max="7198" width="10.5546875" style="59" customWidth="1"/>
    <col min="7199" max="7199" width="10.33203125" style="59" customWidth="1"/>
    <col min="7200" max="7424" width="9.109375" style="59"/>
    <col min="7425" max="7425" width="9" style="59" customWidth="1"/>
    <col min="7426" max="7426" width="3.109375" style="59" customWidth="1"/>
    <col min="7427" max="7427" width="30.44140625" style="59" customWidth="1"/>
    <col min="7428" max="7428" width="10.6640625" style="59" customWidth="1"/>
    <col min="7429" max="7429" width="6.44140625" style="59" customWidth="1"/>
    <col min="7430" max="7430" width="10.5546875" style="59" customWidth="1"/>
    <col min="7431" max="7431" width="9.33203125" style="59" customWidth="1"/>
    <col min="7432" max="7432" width="10.5546875" style="59" customWidth="1"/>
    <col min="7433" max="7433" width="9.33203125" style="59" customWidth="1"/>
    <col min="7434" max="7434" width="10.5546875" style="59" customWidth="1"/>
    <col min="7435" max="7435" width="9.33203125" style="59" customWidth="1"/>
    <col min="7436" max="7436" width="10.5546875" style="59" customWidth="1"/>
    <col min="7437" max="7437" width="9.33203125" style="59" customWidth="1"/>
    <col min="7438" max="7438" width="10.5546875" style="59" customWidth="1"/>
    <col min="7439" max="7439" width="9.33203125" style="59" customWidth="1"/>
    <col min="7440" max="7440" width="10.5546875" style="59" customWidth="1"/>
    <col min="7441" max="7441" width="9.33203125" style="59" customWidth="1"/>
    <col min="7442" max="7442" width="10.5546875" style="59" customWidth="1"/>
    <col min="7443" max="7443" width="9.33203125" style="59" customWidth="1"/>
    <col min="7444" max="7444" width="10.5546875" style="59" customWidth="1"/>
    <col min="7445" max="7445" width="9.33203125" style="59" customWidth="1"/>
    <col min="7446" max="7446" width="10.5546875" style="59" customWidth="1"/>
    <col min="7447" max="7447" width="9.33203125" style="59" customWidth="1"/>
    <col min="7448" max="7448" width="10.5546875" style="59" customWidth="1"/>
    <col min="7449" max="7449" width="9.33203125" style="59" customWidth="1"/>
    <col min="7450" max="7450" width="10.5546875" style="59" customWidth="1"/>
    <col min="7451" max="7451" width="9.33203125" style="59" customWidth="1"/>
    <col min="7452" max="7452" width="10.5546875" style="59" customWidth="1"/>
    <col min="7453" max="7453" width="9.33203125" style="59" customWidth="1"/>
    <col min="7454" max="7454" width="10.5546875" style="59" customWidth="1"/>
    <col min="7455" max="7455" width="10.33203125" style="59" customWidth="1"/>
    <col min="7456" max="7680" width="9.109375" style="59"/>
    <col min="7681" max="7681" width="9" style="59" customWidth="1"/>
    <col min="7682" max="7682" width="3.109375" style="59" customWidth="1"/>
    <col min="7683" max="7683" width="30.44140625" style="59" customWidth="1"/>
    <col min="7684" max="7684" width="10.6640625" style="59" customWidth="1"/>
    <col min="7685" max="7685" width="6.44140625" style="59" customWidth="1"/>
    <col min="7686" max="7686" width="10.5546875" style="59" customWidth="1"/>
    <col min="7687" max="7687" width="9.33203125" style="59" customWidth="1"/>
    <col min="7688" max="7688" width="10.5546875" style="59" customWidth="1"/>
    <col min="7689" max="7689" width="9.33203125" style="59" customWidth="1"/>
    <col min="7690" max="7690" width="10.5546875" style="59" customWidth="1"/>
    <col min="7691" max="7691" width="9.33203125" style="59" customWidth="1"/>
    <col min="7692" max="7692" width="10.5546875" style="59" customWidth="1"/>
    <col min="7693" max="7693" width="9.33203125" style="59" customWidth="1"/>
    <col min="7694" max="7694" width="10.5546875" style="59" customWidth="1"/>
    <col min="7695" max="7695" width="9.33203125" style="59" customWidth="1"/>
    <col min="7696" max="7696" width="10.5546875" style="59" customWidth="1"/>
    <col min="7697" max="7697" width="9.33203125" style="59" customWidth="1"/>
    <col min="7698" max="7698" width="10.5546875" style="59" customWidth="1"/>
    <col min="7699" max="7699" width="9.33203125" style="59" customWidth="1"/>
    <col min="7700" max="7700" width="10.5546875" style="59" customWidth="1"/>
    <col min="7701" max="7701" width="9.33203125" style="59" customWidth="1"/>
    <col min="7702" max="7702" width="10.5546875" style="59" customWidth="1"/>
    <col min="7703" max="7703" width="9.33203125" style="59" customWidth="1"/>
    <col min="7704" max="7704" width="10.5546875" style="59" customWidth="1"/>
    <col min="7705" max="7705" width="9.33203125" style="59" customWidth="1"/>
    <col min="7706" max="7706" width="10.5546875" style="59" customWidth="1"/>
    <col min="7707" max="7707" width="9.33203125" style="59" customWidth="1"/>
    <col min="7708" max="7708" width="10.5546875" style="59" customWidth="1"/>
    <col min="7709" max="7709" width="9.33203125" style="59" customWidth="1"/>
    <col min="7710" max="7710" width="10.5546875" style="59" customWidth="1"/>
    <col min="7711" max="7711" width="10.33203125" style="59" customWidth="1"/>
    <col min="7712" max="7936" width="9.109375" style="59"/>
    <col min="7937" max="7937" width="9" style="59" customWidth="1"/>
    <col min="7938" max="7938" width="3.109375" style="59" customWidth="1"/>
    <col min="7939" max="7939" width="30.44140625" style="59" customWidth="1"/>
    <col min="7940" max="7940" width="10.6640625" style="59" customWidth="1"/>
    <col min="7941" max="7941" width="6.44140625" style="59" customWidth="1"/>
    <col min="7942" max="7942" width="10.5546875" style="59" customWidth="1"/>
    <col min="7943" max="7943" width="9.33203125" style="59" customWidth="1"/>
    <col min="7944" max="7944" width="10.5546875" style="59" customWidth="1"/>
    <col min="7945" max="7945" width="9.33203125" style="59" customWidth="1"/>
    <col min="7946" max="7946" width="10.5546875" style="59" customWidth="1"/>
    <col min="7947" max="7947" width="9.33203125" style="59" customWidth="1"/>
    <col min="7948" max="7948" width="10.5546875" style="59" customWidth="1"/>
    <col min="7949" max="7949" width="9.33203125" style="59" customWidth="1"/>
    <col min="7950" max="7950" width="10.5546875" style="59" customWidth="1"/>
    <col min="7951" max="7951" width="9.33203125" style="59" customWidth="1"/>
    <col min="7952" max="7952" width="10.5546875" style="59" customWidth="1"/>
    <col min="7953" max="7953" width="9.33203125" style="59" customWidth="1"/>
    <col min="7954" max="7954" width="10.5546875" style="59" customWidth="1"/>
    <col min="7955" max="7955" width="9.33203125" style="59" customWidth="1"/>
    <col min="7956" max="7956" width="10.5546875" style="59" customWidth="1"/>
    <col min="7957" max="7957" width="9.33203125" style="59" customWidth="1"/>
    <col min="7958" max="7958" width="10.5546875" style="59" customWidth="1"/>
    <col min="7959" max="7959" width="9.33203125" style="59" customWidth="1"/>
    <col min="7960" max="7960" width="10.5546875" style="59" customWidth="1"/>
    <col min="7961" max="7961" width="9.33203125" style="59" customWidth="1"/>
    <col min="7962" max="7962" width="10.5546875" style="59" customWidth="1"/>
    <col min="7963" max="7963" width="9.33203125" style="59" customWidth="1"/>
    <col min="7964" max="7964" width="10.5546875" style="59" customWidth="1"/>
    <col min="7965" max="7965" width="9.33203125" style="59" customWidth="1"/>
    <col min="7966" max="7966" width="10.5546875" style="59" customWidth="1"/>
    <col min="7967" max="7967" width="10.33203125" style="59" customWidth="1"/>
    <col min="7968" max="8192" width="9.109375" style="59"/>
    <col min="8193" max="8193" width="9" style="59" customWidth="1"/>
    <col min="8194" max="8194" width="3.109375" style="59" customWidth="1"/>
    <col min="8195" max="8195" width="30.44140625" style="59" customWidth="1"/>
    <col min="8196" max="8196" width="10.6640625" style="59" customWidth="1"/>
    <col min="8197" max="8197" width="6.44140625" style="59" customWidth="1"/>
    <col min="8198" max="8198" width="10.5546875" style="59" customWidth="1"/>
    <col min="8199" max="8199" width="9.33203125" style="59" customWidth="1"/>
    <col min="8200" max="8200" width="10.5546875" style="59" customWidth="1"/>
    <col min="8201" max="8201" width="9.33203125" style="59" customWidth="1"/>
    <col min="8202" max="8202" width="10.5546875" style="59" customWidth="1"/>
    <col min="8203" max="8203" width="9.33203125" style="59" customWidth="1"/>
    <col min="8204" max="8204" width="10.5546875" style="59" customWidth="1"/>
    <col min="8205" max="8205" width="9.33203125" style="59" customWidth="1"/>
    <col min="8206" max="8206" width="10.5546875" style="59" customWidth="1"/>
    <col min="8207" max="8207" width="9.33203125" style="59" customWidth="1"/>
    <col min="8208" max="8208" width="10.5546875" style="59" customWidth="1"/>
    <col min="8209" max="8209" width="9.33203125" style="59" customWidth="1"/>
    <col min="8210" max="8210" width="10.5546875" style="59" customWidth="1"/>
    <col min="8211" max="8211" width="9.33203125" style="59" customWidth="1"/>
    <col min="8212" max="8212" width="10.5546875" style="59" customWidth="1"/>
    <col min="8213" max="8213" width="9.33203125" style="59" customWidth="1"/>
    <col min="8214" max="8214" width="10.5546875" style="59" customWidth="1"/>
    <col min="8215" max="8215" width="9.33203125" style="59" customWidth="1"/>
    <col min="8216" max="8216" width="10.5546875" style="59" customWidth="1"/>
    <col min="8217" max="8217" width="9.33203125" style="59" customWidth="1"/>
    <col min="8218" max="8218" width="10.5546875" style="59" customWidth="1"/>
    <col min="8219" max="8219" width="9.33203125" style="59" customWidth="1"/>
    <col min="8220" max="8220" width="10.5546875" style="59" customWidth="1"/>
    <col min="8221" max="8221" width="9.33203125" style="59" customWidth="1"/>
    <col min="8222" max="8222" width="10.5546875" style="59" customWidth="1"/>
    <col min="8223" max="8223" width="10.33203125" style="59" customWidth="1"/>
    <col min="8224" max="8448" width="9.109375" style="59"/>
    <col min="8449" max="8449" width="9" style="59" customWidth="1"/>
    <col min="8450" max="8450" width="3.109375" style="59" customWidth="1"/>
    <col min="8451" max="8451" width="30.44140625" style="59" customWidth="1"/>
    <col min="8452" max="8452" width="10.6640625" style="59" customWidth="1"/>
    <col min="8453" max="8453" width="6.44140625" style="59" customWidth="1"/>
    <col min="8454" max="8454" width="10.5546875" style="59" customWidth="1"/>
    <col min="8455" max="8455" width="9.33203125" style="59" customWidth="1"/>
    <col min="8456" max="8456" width="10.5546875" style="59" customWidth="1"/>
    <col min="8457" max="8457" width="9.33203125" style="59" customWidth="1"/>
    <col min="8458" max="8458" width="10.5546875" style="59" customWidth="1"/>
    <col min="8459" max="8459" width="9.33203125" style="59" customWidth="1"/>
    <col min="8460" max="8460" width="10.5546875" style="59" customWidth="1"/>
    <col min="8461" max="8461" width="9.33203125" style="59" customWidth="1"/>
    <col min="8462" max="8462" width="10.5546875" style="59" customWidth="1"/>
    <col min="8463" max="8463" width="9.33203125" style="59" customWidth="1"/>
    <col min="8464" max="8464" width="10.5546875" style="59" customWidth="1"/>
    <col min="8465" max="8465" width="9.33203125" style="59" customWidth="1"/>
    <col min="8466" max="8466" width="10.5546875" style="59" customWidth="1"/>
    <col min="8467" max="8467" width="9.33203125" style="59" customWidth="1"/>
    <col min="8468" max="8468" width="10.5546875" style="59" customWidth="1"/>
    <col min="8469" max="8469" width="9.33203125" style="59" customWidth="1"/>
    <col min="8470" max="8470" width="10.5546875" style="59" customWidth="1"/>
    <col min="8471" max="8471" width="9.33203125" style="59" customWidth="1"/>
    <col min="8472" max="8472" width="10.5546875" style="59" customWidth="1"/>
    <col min="8473" max="8473" width="9.33203125" style="59" customWidth="1"/>
    <col min="8474" max="8474" width="10.5546875" style="59" customWidth="1"/>
    <col min="8475" max="8475" width="9.33203125" style="59" customWidth="1"/>
    <col min="8476" max="8476" width="10.5546875" style="59" customWidth="1"/>
    <col min="8477" max="8477" width="9.33203125" style="59" customWidth="1"/>
    <col min="8478" max="8478" width="10.5546875" style="59" customWidth="1"/>
    <col min="8479" max="8479" width="10.33203125" style="59" customWidth="1"/>
    <col min="8480" max="8704" width="9.109375" style="59"/>
    <col min="8705" max="8705" width="9" style="59" customWidth="1"/>
    <col min="8706" max="8706" width="3.109375" style="59" customWidth="1"/>
    <col min="8707" max="8707" width="30.44140625" style="59" customWidth="1"/>
    <col min="8708" max="8708" width="10.6640625" style="59" customWidth="1"/>
    <col min="8709" max="8709" width="6.44140625" style="59" customWidth="1"/>
    <col min="8710" max="8710" width="10.5546875" style="59" customWidth="1"/>
    <col min="8711" max="8711" width="9.33203125" style="59" customWidth="1"/>
    <col min="8712" max="8712" width="10.5546875" style="59" customWidth="1"/>
    <col min="8713" max="8713" width="9.33203125" style="59" customWidth="1"/>
    <col min="8714" max="8714" width="10.5546875" style="59" customWidth="1"/>
    <col min="8715" max="8715" width="9.33203125" style="59" customWidth="1"/>
    <col min="8716" max="8716" width="10.5546875" style="59" customWidth="1"/>
    <col min="8717" max="8717" width="9.33203125" style="59" customWidth="1"/>
    <col min="8718" max="8718" width="10.5546875" style="59" customWidth="1"/>
    <col min="8719" max="8719" width="9.33203125" style="59" customWidth="1"/>
    <col min="8720" max="8720" width="10.5546875" style="59" customWidth="1"/>
    <col min="8721" max="8721" width="9.33203125" style="59" customWidth="1"/>
    <col min="8722" max="8722" width="10.5546875" style="59" customWidth="1"/>
    <col min="8723" max="8723" width="9.33203125" style="59" customWidth="1"/>
    <col min="8724" max="8724" width="10.5546875" style="59" customWidth="1"/>
    <col min="8725" max="8725" width="9.33203125" style="59" customWidth="1"/>
    <col min="8726" max="8726" width="10.5546875" style="59" customWidth="1"/>
    <col min="8727" max="8727" width="9.33203125" style="59" customWidth="1"/>
    <col min="8728" max="8728" width="10.5546875" style="59" customWidth="1"/>
    <col min="8729" max="8729" width="9.33203125" style="59" customWidth="1"/>
    <col min="8730" max="8730" width="10.5546875" style="59" customWidth="1"/>
    <col min="8731" max="8731" width="9.33203125" style="59" customWidth="1"/>
    <col min="8732" max="8732" width="10.5546875" style="59" customWidth="1"/>
    <col min="8733" max="8733" width="9.33203125" style="59" customWidth="1"/>
    <col min="8734" max="8734" width="10.5546875" style="59" customWidth="1"/>
    <col min="8735" max="8735" width="10.33203125" style="59" customWidth="1"/>
    <col min="8736" max="8960" width="9.109375" style="59"/>
    <col min="8961" max="8961" width="9" style="59" customWidth="1"/>
    <col min="8962" max="8962" width="3.109375" style="59" customWidth="1"/>
    <col min="8963" max="8963" width="30.44140625" style="59" customWidth="1"/>
    <col min="8964" max="8964" width="10.6640625" style="59" customWidth="1"/>
    <col min="8965" max="8965" width="6.44140625" style="59" customWidth="1"/>
    <col min="8966" max="8966" width="10.5546875" style="59" customWidth="1"/>
    <col min="8967" max="8967" width="9.33203125" style="59" customWidth="1"/>
    <col min="8968" max="8968" width="10.5546875" style="59" customWidth="1"/>
    <col min="8969" max="8969" width="9.33203125" style="59" customWidth="1"/>
    <col min="8970" max="8970" width="10.5546875" style="59" customWidth="1"/>
    <col min="8971" max="8971" width="9.33203125" style="59" customWidth="1"/>
    <col min="8972" max="8972" width="10.5546875" style="59" customWidth="1"/>
    <col min="8973" max="8973" width="9.33203125" style="59" customWidth="1"/>
    <col min="8974" max="8974" width="10.5546875" style="59" customWidth="1"/>
    <col min="8975" max="8975" width="9.33203125" style="59" customWidth="1"/>
    <col min="8976" max="8976" width="10.5546875" style="59" customWidth="1"/>
    <col min="8977" max="8977" width="9.33203125" style="59" customWidth="1"/>
    <col min="8978" max="8978" width="10.5546875" style="59" customWidth="1"/>
    <col min="8979" max="8979" width="9.33203125" style="59" customWidth="1"/>
    <col min="8980" max="8980" width="10.5546875" style="59" customWidth="1"/>
    <col min="8981" max="8981" width="9.33203125" style="59" customWidth="1"/>
    <col min="8982" max="8982" width="10.5546875" style="59" customWidth="1"/>
    <col min="8983" max="8983" width="9.33203125" style="59" customWidth="1"/>
    <col min="8984" max="8984" width="10.5546875" style="59" customWidth="1"/>
    <col min="8985" max="8985" width="9.33203125" style="59" customWidth="1"/>
    <col min="8986" max="8986" width="10.5546875" style="59" customWidth="1"/>
    <col min="8987" max="8987" width="9.33203125" style="59" customWidth="1"/>
    <col min="8988" max="8988" width="10.5546875" style="59" customWidth="1"/>
    <col min="8989" max="8989" width="9.33203125" style="59" customWidth="1"/>
    <col min="8990" max="8990" width="10.5546875" style="59" customWidth="1"/>
    <col min="8991" max="8991" width="10.33203125" style="59" customWidth="1"/>
    <col min="8992" max="9216" width="9.109375" style="59"/>
    <col min="9217" max="9217" width="9" style="59" customWidth="1"/>
    <col min="9218" max="9218" width="3.109375" style="59" customWidth="1"/>
    <col min="9219" max="9219" width="30.44140625" style="59" customWidth="1"/>
    <col min="9220" max="9220" width="10.6640625" style="59" customWidth="1"/>
    <col min="9221" max="9221" width="6.44140625" style="59" customWidth="1"/>
    <col min="9222" max="9222" width="10.5546875" style="59" customWidth="1"/>
    <col min="9223" max="9223" width="9.33203125" style="59" customWidth="1"/>
    <col min="9224" max="9224" width="10.5546875" style="59" customWidth="1"/>
    <col min="9225" max="9225" width="9.33203125" style="59" customWidth="1"/>
    <col min="9226" max="9226" width="10.5546875" style="59" customWidth="1"/>
    <col min="9227" max="9227" width="9.33203125" style="59" customWidth="1"/>
    <col min="9228" max="9228" width="10.5546875" style="59" customWidth="1"/>
    <col min="9229" max="9229" width="9.33203125" style="59" customWidth="1"/>
    <col min="9230" max="9230" width="10.5546875" style="59" customWidth="1"/>
    <col min="9231" max="9231" width="9.33203125" style="59" customWidth="1"/>
    <col min="9232" max="9232" width="10.5546875" style="59" customWidth="1"/>
    <col min="9233" max="9233" width="9.33203125" style="59" customWidth="1"/>
    <col min="9234" max="9234" width="10.5546875" style="59" customWidth="1"/>
    <col min="9235" max="9235" width="9.33203125" style="59" customWidth="1"/>
    <col min="9236" max="9236" width="10.5546875" style="59" customWidth="1"/>
    <col min="9237" max="9237" width="9.33203125" style="59" customWidth="1"/>
    <col min="9238" max="9238" width="10.5546875" style="59" customWidth="1"/>
    <col min="9239" max="9239" width="9.33203125" style="59" customWidth="1"/>
    <col min="9240" max="9240" width="10.5546875" style="59" customWidth="1"/>
    <col min="9241" max="9241" width="9.33203125" style="59" customWidth="1"/>
    <col min="9242" max="9242" width="10.5546875" style="59" customWidth="1"/>
    <col min="9243" max="9243" width="9.33203125" style="59" customWidth="1"/>
    <col min="9244" max="9244" width="10.5546875" style="59" customWidth="1"/>
    <col min="9245" max="9245" width="9.33203125" style="59" customWidth="1"/>
    <col min="9246" max="9246" width="10.5546875" style="59" customWidth="1"/>
    <col min="9247" max="9247" width="10.33203125" style="59" customWidth="1"/>
    <col min="9248" max="9472" width="9.109375" style="59"/>
    <col min="9473" max="9473" width="9" style="59" customWidth="1"/>
    <col min="9474" max="9474" width="3.109375" style="59" customWidth="1"/>
    <col min="9475" max="9475" width="30.44140625" style="59" customWidth="1"/>
    <col min="9476" max="9476" width="10.6640625" style="59" customWidth="1"/>
    <col min="9477" max="9477" width="6.44140625" style="59" customWidth="1"/>
    <col min="9478" max="9478" width="10.5546875" style="59" customWidth="1"/>
    <col min="9479" max="9479" width="9.33203125" style="59" customWidth="1"/>
    <col min="9480" max="9480" width="10.5546875" style="59" customWidth="1"/>
    <col min="9481" max="9481" width="9.33203125" style="59" customWidth="1"/>
    <col min="9482" max="9482" width="10.5546875" style="59" customWidth="1"/>
    <col min="9483" max="9483" width="9.33203125" style="59" customWidth="1"/>
    <col min="9484" max="9484" width="10.5546875" style="59" customWidth="1"/>
    <col min="9485" max="9485" width="9.33203125" style="59" customWidth="1"/>
    <col min="9486" max="9486" width="10.5546875" style="59" customWidth="1"/>
    <col min="9487" max="9487" width="9.33203125" style="59" customWidth="1"/>
    <col min="9488" max="9488" width="10.5546875" style="59" customWidth="1"/>
    <col min="9489" max="9489" width="9.33203125" style="59" customWidth="1"/>
    <col min="9490" max="9490" width="10.5546875" style="59" customWidth="1"/>
    <col min="9491" max="9491" width="9.33203125" style="59" customWidth="1"/>
    <col min="9492" max="9492" width="10.5546875" style="59" customWidth="1"/>
    <col min="9493" max="9493" width="9.33203125" style="59" customWidth="1"/>
    <col min="9494" max="9494" width="10.5546875" style="59" customWidth="1"/>
    <col min="9495" max="9495" width="9.33203125" style="59" customWidth="1"/>
    <col min="9496" max="9496" width="10.5546875" style="59" customWidth="1"/>
    <col min="9497" max="9497" width="9.33203125" style="59" customWidth="1"/>
    <col min="9498" max="9498" width="10.5546875" style="59" customWidth="1"/>
    <col min="9499" max="9499" width="9.33203125" style="59" customWidth="1"/>
    <col min="9500" max="9500" width="10.5546875" style="59" customWidth="1"/>
    <col min="9501" max="9501" width="9.33203125" style="59" customWidth="1"/>
    <col min="9502" max="9502" width="10.5546875" style="59" customWidth="1"/>
    <col min="9503" max="9503" width="10.33203125" style="59" customWidth="1"/>
    <col min="9504" max="9728" width="9.109375" style="59"/>
    <col min="9729" max="9729" width="9" style="59" customWidth="1"/>
    <col min="9730" max="9730" width="3.109375" style="59" customWidth="1"/>
    <col min="9731" max="9731" width="30.44140625" style="59" customWidth="1"/>
    <col min="9732" max="9732" width="10.6640625" style="59" customWidth="1"/>
    <col min="9733" max="9733" width="6.44140625" style="59" customWidth="1"/>
    <col min="9734" max="9734" width="10.5546875" style="59" customWidth="1"/>
    <col min="9735" max="9735" width="9.33203125" style="59" customWidth="1"/>
    <col min="9736" max="9736" width="10.5546875" style="59" customWidth="1"/>
    <col min="9737" max="9737" width="9.33203125" style="59" customWidth="1"/>
    <col min="9738" max="9738" width="10.5546875" style="59" customWidth="1"/>
    <col min="9739" max="9739" width="9.33203125" style="59" customWidth="1"/>
    <col min="9740" max="9740" width="10.5546875" style="59" customWidth="1"/>
    <col min="9741" max="9741" width="9.33203125" style="59" customWidth="1"/>
    <col min="9742" max="9742" width="10.5546875" style="59" customWidth="1"/>
    <col min="9743" max="9743" width="9.33203125" style="59" customWidth="1"/>
    <col min="9744" max="9744" width="10.5546875" style="59" customWidth="1"/>
    <col min="9745" max="9745" width="9.33203125" style="59" customWidth="1"/>
    <col min="9746" max="9746" width="10.5546875" style="59" customWidth="1"/>
    <col min="9747" max="9747" width="9.33203125" style="59" customWidth="1"/>
    <col min="9748" max="9748" width="10.5546875" style="59" customWidth="1"/>
    <col min="9749" max="9749" width="9.33203125" style="59" customWidth="1"/>
    <col min="9750" max="9750" width="10.5546875" style="59" customWidth="1"/>
    <col min="9751" max="9751" width="9.33203125" style="59" customWidth="1"/>
    <col min="9752" max="9752" width="10.5546875" style="59" customWidth="1"/>
    <col min="9753" max="9753" width="9.33203125" style="59" customWidth="1"/>
    <col min="9754" max="9754" width="10.5546875" style="59" customWidth="1"/>
    <col min="9755" max="9755" width="9.33203125" style="59" customWidth="1"/>
    <col min="9756" max="9756" width="10.5546875" style="59" customWidth="1"/>
    <col min="9757" max="9757" width="9.33203125" style="59" customWidth="1"/>
    <col min="9758" max="9758" width="10.5546875" style="59" customWidth="1"/>
    <col min="9759" max="9759" width="10.33203125" style="59" customWidth="1"/>
    <col min="9760" max="9984" width="9.109375" style="59"/>
    <col min="9985" max="9985" width="9" style="59" customWidth="1"/>
    <col min="9986" max="9986" width="3.109375" style="59" customWidth="1"/>
    <col min="9987" max="9987" width="30.44140625" style="59" customWidth="1"/>
    <col min="9988" max="9988" width="10.6640625" style="59" customWidth="1"/>
    <col min="9989" max="9989" width="6.44140625" style="59" customWidth="1"/>
    <col min="9990" max="9990" width="10.5546875" style="59" customWidth="1"/>
    <col min="9991" max="9991" width="9.33203125" style="59" customWidth="1"/>
    <col min="9992" max="9992" width="10.5546875" style="59" customWidth="1"/>
    <col min="9993" max="9993" width="9.33203125" style="59" customWidth="1"/>
    <col min="9994" max="9994" width="10.5546875" style="59" customWidth="1"/>
    <col min="9995" max="9995" width="9.33203125" style="59" customWidth="1"/>
    <col min="9996" max="9996" width="10.5546875" style="59" customWidth="1"/>
    <col min="9997" max="9997" width="9.33203125" style="59" customWidth="1"/>
    <col min="9998" max="9998" width="10.5546875" style="59" customWidth="1"/>
    <col min="9999" max="9999" width="9.33203125" style="59" customWidth="1"/>
    <col min="10000" max="10000" width="10.5546875" style="59" customWidth="1"/>
    <col min="10001" max="10001" width="9.33203125" style="59" customWidth="1"/>
    <col min="10002" max="10002" width="10.5546875" style="59" customWidth="1"/>
    <col min="10003" max="10003" width="9.33203125" style="59" customWidth="1"/>
    <col min="10004" max="10004" width="10.5546875" style="59" customWidth="1"/>
    <col min="10005" max="10005" width="9.33203125" style="59" customWidth="1"/>
    <col min="10006" max="10006" width="10.5546875" style="59" customWidth="1"/>
    <col min="10007" max="10007" width="9.33203125" style="59" customWidth="1"/>
    <col min="10008" max="10008" width="10.5546875" style="59" customWidth="1"/>
    <col min="10009" max="10009" width="9.33203125" style="59" customWidth="1"/>
    <col min="10010" max="10010" width="10.5546875" style="59" customWidth="1"/>
    <col min="10011" max="10011" width="9.33203125" style="59" customWidth="1"/>
    <col min="10012" max="10012" width="10.5546875" style="59" customWidth="1"/>
    <col min="10013" max="10013" width="9.33203125" style="59" customWidth="1"/>
    <col min="10014" max="10014" width="10.5546875" style="59" customWidth="1"/>
    <col min="10015" max="10015" width="10.33203125" style="59" customWidth="1"/>
    <col min="10016" max="10240" width="9.109375" style="59"/>
    <col min="10241" max="10241" width="9" style="59" customWidth="1"/>
    <col min="10242" max="10242" width="3.109375" style="59" customWidth="1"/>
    <col min="10243" max="10243" width="30.44140625" style="59" customWidth="1"/>
    <col min="10244" max="10244" width="10.6640625" style="59" customWidth="1"/>
    <col min="10245" max="10245" width="6.44140625" style="59" customWidth="1"/>
    <col min="10246" max="10246" width="10.5546875" style="59" customWidth="1"/>
    <col min="10247" max="10247" width="9.33203125" style="59" customWidth="1"/>
    <col min="10248" max="10248" width="10.5546875" style="59" customWidth="1"/>
    <col min="10249" max="10249" width="9.33203125" style="59" customWidth="1"/>
    <col min="10250" max="10250" width="10.5546875" style="59" customWidth="1"/>
    <col min="10251" max="10251" width="9.33203125" style="59" customWidth="1"/>
    <col min="10252" max="10252" width="10.5546875" style="59" customWidth="1"/>
    <col min="10253" max="10253" width="9.33203125" style="59" customWidth="1"/>
    <col min="10254" max="10254" width="10.5546875" style="59" customWidth="1"/>
    <col min="10255" max="10255" width="9.33203125" style="59" customWidth="1"/>
    <col min="10256" max="10256" width="10.5546875" style="59" customWidth="1"/>
    <col min="10257" max="10257" width="9.33203125" style="59" customWidth="1"/>
    <col min="10258" max="10258" width="10.5546875" style="59" customWidth="1"/>
    <col min="10259" max="10259" width="9.33203125" style="59" customWidth="1"/>
    <col min="10260" max="10260" width="10.5546875" style="59" customWidth="1"/>
    <col min="10261" max="10261" width="9.33203125" style="59" customWidth="1"/>
    <col min="10262" max="10262" width="10.5546875" style="59" customWidth="1"/>
    <col min="10263" max="10263" width="9.33203125" style="59" customWidth="1"/>
    <col min="10264" max="10264" width="10.5546875" style="59" customWidth="1"/>
    <col min="10265" max="10265" width="9.33203125" style="59" customWidth="1"/>
    <col min="10266" max="10266" width="10.5546875" style="59" customWidth="1"/>
    <col min="10267" max="10267" width="9.33203125" style="59" customWidth="1"/>
    <col min="10268" max="10268" width="10.5546875" style="59" customWidth="1"/>
    <col min="10269" max="10269" width="9.33203125" style="59" customWidth="1"/>
    <col min="10270" max="10270" width="10.5546875" style="59" customWidth="1"/>
    <col min="10271" max="10271" width="10.33203125" style="59" customWidth="1"/>
    <col min="10272" max="10496" width="9.109375" style="59"/>
    <col min="10497" max="10497" width="9" style="59" customWidth="1"/>
    <col min="10498" max="10498" width="3.109375" style="59" customWidth="1"/>
    <col min="10499" max="10499" width="30.44140625" style="59" customWidth="1"/>
    <col min="10500" max="10500" width="10.6640625" style="59" customWidth="1"/>
    <col min="10501" max="10501" width="6.44140625" style="59" customWidth="1"/>
    <col min="10502" max="10502" width="10.5546875" style="59" customWidth="1"/>
    <col min="10503" max="10503" width="9.33203125" style="59" customWidth="1"/>
    <col min="10504" max="10504" width="10.5546875" style="59" customWidth="1"/>
    <col min="10505" max="10505" width="9.33203125" style="59" customWidth="1"/>
    <col min="10506" max="10506" width="10.5546875" style="59" customWidth="1"/>
    <col min="10507" max="10507" width="9.33203125" style="59" customWidth="1"/>
    <col min="10508" max="10508" width="10.5546875" style="59" customWidth="1"/>
    <col min="10509" max="10509" width="9.33203125" style="59" customWidth="1"/>
    <col min="10510" max="10510" width="10.5546875" style="59" customWidth="1"/>
    <col min="10511" max="10511" width="9.33203125" style="59" customWidth="1"/>
    <col min="10512" max="10512" width="10.5546875" style="59" customWidth="1"/>
    <col min="10513" max="10513" width="9.33203125" style="59" customWidth="1"/>
    <col min="10514" max="10514" width="10.5546875" style="59" customWidth="1"/>
    <col min="10515" max="10515" width="9.33203125" style="59" customWidth="1"/>
    <col min="10516" max="10516" width="10.5546875" style="59" customWidth="1"/>
    <col min="10517" max="10517" width="9.33203125" style="59" customWidth="1"/>
    <col min="10518" max="10518" width="10.5546875" style="59" customWidth="1"/>
    <col min="10519" max="10519" width="9.33203125" style="59" customWidth="1"/>
    <col min="10520" max="10520" width="10.5546875" style="59" customWidth="1"/>
    <col min="10521" max="10521" width="9.33203125" style="59" customWidth="1"/>
    <col min="10522" max="10522" width="10.5546875" style="59" customWidth="1"/>
    <col min="10523" max="10523" width="9.33203125" style="59" customWidth="1"/>
    <col min="10524" max="10524" width="10.5546875" style="59" customWidth="1"/>
    <col min="10525" max="10525" width="9.33203125" style="59" customWidth="1"/>
    <col min="10526" max="10526" width="10.5546875" style="59" customWidth="1"/>
    <col min="10527" max="10527" width="10.33203125" style="59" customWidth="1"/>
    <col min="10528" max="10752" width="9.109375" style="59"/>
    <col min="10753" max="10753" width="9" style="59" customWidth="1"/>
    <col min="10754" max="10754" width="3.109375" style="59" customWidth="1"/>
    <col min="10755" max="10755" width="30.44140625" style="59" customWidth="1"/>
    <col min="10756" max="10756" width="10.6640625" style="59" customWidth="1"/>
    <col min="10757" max="10757" width="6.44140625" style="59" customWidth="1"/>
    <col min="10758" max="10758" width="10.5546875" style="59" customWidth="1"/>
    <col min="10759" max="10759" width="9.33203125" style="59" customWidth="1"/>
    <col min="10760" max="10760" width="10.5546875" style="59" customWidth="1"/>
    <col min="10761" max="10761" width="9.33203125" style="59" customWidth="1"/>
    <col min="10762" max="10762" width="10.5546875" style="59" customWidth="1"/>
    <col min="10763" max="10763" width="9.33203125" style="59" customWidth="1"/>
    <col min="10764" max="10764" width="10.5546875" style="59" customWidth="1"/>
    <col min="10765" max="10765" width="9.33203125" style="59" customWidth="1"/>
    <col min="10766" max="10766" width="10.5546875" style="59" customWidth="1"/>
    <col min="10767" max="10767" width="9.33203125" style="59" customWidth="1"/>
    <col min="10768" max="10768" width="10.5546875" style="59" customWidth="1"/>
    <col min="10769" max="10769" width="9.33203125" style="59" customWidth="1"/>
    <col min="10770" max="10770" width="10.5546875" style="59" customWidth="1"/>
    <col min="10771" max="10771" width="9.33203125" style="59" customWidth="1"/>
    <col min="10772" max="10772" width="10.5546875" style="59" customWidth="1"/>
    <col min="10773" max="10773" width="9.33203125" style="59" customWidth="1"/>
    <col min="10774" max="10774" width="10.5546875" style="59" customWidth="1"/>
    <col min="10775" max="10775" width="9.33203125" style="59" customWidth="1"/>
    <col min="10776" max="10776" width="10.5546875" style="59" customWidth="1"/>
    <col min="10777" max="10777" width="9.33203125" style="59" customWidth="1"/>
    <col min="10778" max="10778" width="10.5546875" style="59" customWidth="1"/>
    <col min="10779" max="10779" width="9.33203125" style="59" customWidth="1"/>
    <col min="10780" max="10780" width="10.5546875" style="59" customWidth="1"/>
    <col min="10781" max="10781" width="9.33203125" style="59" customWidth="1"/>
    <col min="10782" max="10782" width="10.5546875" style="59" customWidth="1"/>
    <col min="10783" max="10783" width="10.33203125" style="59" customWidth="1"/>
    <col min="10784" max="11008" width="9.109375" style="59"/>
    <col min="11009" max="11009" width="9" style="59" customWidth="1"/>
    <col min="11010" max="11010" width="3.109375" style="59" customWidth="1"/>
    <col min="11011" max="11011" width="30.44140625" style="59" customWidth="1"/>
    <col min="11012" max="11012" width="10.6640625" style="59" customWidth="1"/>
    <col min="11013" max="11013" width="6.44140625" style="59" customWidth="1"/>
    <col min="11014" max="11014" width="10.5546875" style="59" customWidth="1"/>
    <col min="11015" max="11015" width="9.33203125" style="59" customWidth="1"/>
    <col min="11016" max="11016" width="10.5546875" style="59" customWidth="1"/>
    <col min="11017" max="11017" width="9.33203125" style="59" customWidth="1"/>
    <col min="11018" max="11018" width="10.5546875" style="59" customWidth="1"/>
    <col min="11019" max="11019" width="9.33203125" style="59" customWidth="1"/>
    <col min="11020" max="11020" width="10.5546875" style="59" customWidth="1"/>
    <col min="11021" max="11021" width="9.33203125" style="59" customWidth="1"/>
    <col min="11022" max="11022" width="10.5546875" style="59" customWidth="1"/>
    <col min="11023" max="11023" width="9.33203125" style="59" customWidth="1"/>
    <col min="11024" max="11024" width="10.5546875" style="59" customWidth="1"/>
    <col min="11025" max="11025" width="9.33203125" style="59" customWidth="1"/>
    <col min="11026" max="11026" width="10.5546875" style="59" customWidth="1"/>
    <col min="11027" max="11027" width="9.33203125" style="59" customWidth="1"/>
    <col min="11028" max="11028" width="10.5546875" style="59" customWidth="1"/>
    <col min="11029" max="11029" width="9.33203125" style="59" customWidth="1"/>
    <col min="11030" max="11030" width="10.5546875" style="59" customWidth="1"/>
    <col min="11031" max="11031" width="9.33203125" style="59" customWidth="1"/>
    <col min="11032" max="11032" width="10.5546875" style="59" customWidth="1"/>
    <col min="11033" max="11033" width="9.33203125" style="59" customWidth="1"/>
    <col min="11034" max="11034" width="10.5546875" style="59" customWidth="1"/>
    <col min="11035" max="11035" width="9.33203125" style="59" customWidth="1"/>
    <col min="11036" max="11036" width="10.5546875" style="59" customWidth="1"/>
    <col min="11037" max="11037" width="9.33203125" style="59" customWidth="1"/>
    <col min="11038" max="11038" width="10.5546875" style="59" customWidth="1"/>
    <col min="11039" max="11039" width="10.33203125" style="59" customWidth="1"/>
    <col min="11040" max="11264" width="9.109375" style="59"/>
    <col min="11265" max="11265" width="9" style="59" customWidth="1"/>
    <col min="11266" max="11266" width="3.109375" style="59" customWidth="1"/>
    <col min="11267" max="11267" width="30.44140625" style="59" customWidth="1"/>
    <col min="11268" max="11268" width="10.6640625" style="59" customWidth="1"/>
    <col min="11269" max="11269" width="6.44140625" style="59" customWidth="1"/>
    <col min="11270" max="11270" width="10.5546875" style="59" customWidth="1"/>
    <col min="11271" max="11271" width="9.33203125" style="59" customWidth="1"/>
    <col min="11272" max="11272" width="10.5546875" style="59" customWidth="1"/>
    <col min="11273" max="11273" width="9.33203125" style="59" customWidth="1"/>
    <col min="11274" max="11274" width="10.5546875" style="59" customWidth="1"/>
    <col min="11275" max="11275" width="9.33203125" style="59" customWidth="1"/>
    <col min="11276" max="11276" width="10.5546875" style="59" customWidth="1"/>
    <col min="11277" max="11277" width="9.33203125" style="59" customWidth="1"/>
    <col min="11278" max="11278" width="10.5546875" style="59" customWidth="1"/>
    <col min="11279" max="11279" width="9.33203125" style="59" customWidth="1"/>
    <col min="11280" max="11280" width="10.5546875" style="59" customWidth="1"/>
    <col min="11281" max="11281" width="9.33203125" style="59" customWidth="1"/>
    <col min="11282" max="11282" width="10.5546875" style="59" customWidth="1"/>
    <col min="11283" max="11283" width="9.33203125" style="59" customWidth="1"/>
    <col min="11284" max="11284" width="10.5546875" style="59" customWidth="1"/>
    <col min="11285" max="11285" width="9.33203125" style="59" customWidth="1"/>
    <col min="11286" max="11286" width="10.5546875" style="59" customWidth="1"/>
    <col min="11287" max="11287" width="9.33203125" style="59" customWidth="1"/>
    <col min="11288" max="11288" width="10.5546875" style="59" customWidth="1"/>
    <col min="11289" max="11289" width="9.33203125" style="59" customWidth="1"/>
    <col min="11290" max="11290" width="10.5546875" style="59" customWidth="1"/>
    <col min="11291" max="11291" width="9.33203125" style="59" customWidth="1"/>
    <col min="11292" max="11292" width="10.5546875" style="59" customWidth="1"/>
    <col min="11293" max="11293" width="9.33203125" style="59" customWidth="1"/>
    <col min="11294" max="11294" width="10.5546875" style="59" customWidth="1"/>
    <col min="11295" max="11295" width="10.33203125" style="59" customWidth="1"/>
    <col min="11296" max="11520" width="9.109375" style="59"/>
    <col min="11521" max="11521" width="9" style="59" customWidth="1"/>
    <col min="11522" max="11522" width="3.109375" style="59" customWidth="1"/>
    <col min="11523" max="11523" width="30.44140625" style="59" customWidth="1"/>
    <col min="11524" max="11524" width="10.6640625" style="59" customWidth="1"/>
    <col min="11525" max="11525" width="6.44140625" style="59" customWidth="1"/>
    <col min="11526" max="11526" width="10.5546875" style="59" customWidth="1"/>
    <col min="11527" max="11527" width="9.33203125" style="59" customWidth="1"/>
    <col min="11528" max="11528" width="10.5546875" style="59" customWidth="1"/>
    <col min="11529" max="11529" width="9.33203125" style="59" customWidth="1"/>
    <col min="11530" max="11530" width="10.5546875" style="59" customWidth="1"/>
    <col min="11531" max="11531" width="9.33203125" style="59" customWidth="1"/>
    <col min="11532" max="11532" width="10.5546875" style="59" customWidth="1"/>
    <col min="11533" max="11533" width="9.33203125" style="59" customWidth="1"/>
    <col min="11534" max="11534" width="10.5546875" style="59" customWidth="1"/>
    <col min="11535" max="11535" width="9.33203125" style="59" customWidth="1"/>
    <col min="11536" max="11536" width="10.5546875" style="59" customWidth="1"/>
    <col min="11537" max="11537" width="9.33203125" style="59" customWidth="1"/>
    <col min="11538" max="11538" width="10.5546875" style="59" customWidth="1"/>
    <col min="11539" max="11539" width="9.33203125" style="59" customWidth="1"/>
    <col min="11540" max="11540" width="10.5546875" style="59" customWidth="1"/>
    <col min="11541" max="11541" width="9.33203125" style="59" customWidth="1"/>
    <col min="11542" max="11542" width="10.5546875" style="59" customWidth="1"/>
    <col min="11543" max="11543" width="9.33203125" style="59" customWidth="1"/>
    <col min="11544" max="11544" width="10.5546875" style="59" customWidth="1"/>
    <col min="11545" max="11545" width="9.33203125" style="59" customWidth="1"/>
    <col min="11546" max="11546" width="10.5546875" style="59" customWidth="1"/>
    <col min="11547" max="11547" width="9.33203125" style="59" customWidth="1"/>
    <col min="11548" max="11548" width="10.5546875" style="59" customWidth="1"/>
    <col min="11549" max="11549" width="9.33203125" style="59" customWidth="1"/>
    <col min="11550" max="11550" width="10.5546875" style="59" customWidth="1"/>
    <col min="11551" max="11551" width="10.33203125" style="59" customWidth="1"/>
    <col min="11552" max="11776" width="9.109375" style="59"/>
    <col min="11777" max="11777" width="9" style="59" customWidth="1"/>
    <col min="11778" max="11778" width="3.109375" style="59" customWidth="1"/>
    <col min="11779" max="11779" width="30.44140625" style="59" customWidth="1"/>
    <col min="11780" max="11780" width="10.6640625" style="59" customWidth="1"/>
    <col min="11781" max="11781" width="6.44140625" style="59" customWidth="1"/>
    <col min="11782" max="11782" width="10.5546875" style="59" customWidth="1"/>
    <col min="11783" max="11783" width="9.33203125" style="59" customWidth="1"/>
    <col min="11784" max="11784" width="10.5546875" style="59" customWidth="1"/>
    <col min="11785" max="11785" width="9.33203125" style="59" customWidth="1"/>
    <col min="11786" max="11786" width="10.5546875" style="59" customWidth="1"/>
    <col min="11787" max="11787" width="9.33203125" style="59" customWidth="1"/>
    <col min="11788" max="11788" width="10.5546875" style="59" customWidth="1"/>
    <col min="11789" max="11789" width="9.33203125" style="59" customWidth="1"/>
    <col min="11790" max="11790" width="10.5546875" style="59" customWidth="1"/>
    <col min="11791" max="11791" width="9.33203125" style="59" customWidth="1"/>
    <col min="11792" max="11792" width="10.5546875" style="59" customWidth="1"/>
    <col min="11793" max="11793" width="9.33203125" style="59" customWidth="1"/>
    <col min="11794" max="11794" width="10.5546875" style="59" customWidth="1"/>
    <col min="11795" max="11795" width="9.33203125" style="59" customWidth="1"/>
    <col min="11796" max="11796" width="10.5546875" style="59" customWidth="1"/>
    <col min="11797" max="11797" width="9.33203125" style="59" customWidth="1"/>
    <col min="11798" max="11798" width="10.5546875" style="59" customWidth="1"/>
    <col min="11799" max="11799" width="9.33203125" style="59" customWidth="1"/>
    <col min="11800" max="11800" width="10.5546875" style="59" customWidth="1"/>
    <col min="11801" max="11801" width="9.33203125" style="59" customWidth="1"/>
    <col min="11802" max="11802" width="10.5546875" style="59" customWidth="1"/>
    <col min="11803" max="11803" width="9.33203125" style="59" customWidth="1"/>
    <col min="11804" max="11804" width="10.5546875" style="59" customWidth="1"/>
    <col min="11805" max="11805" width="9.33203125" style="59" customWidth="1"/>
    <col min="11806" max="11806" width="10.5546875" style="59" customWidth="1"/>
    <col min="11807" max="11807" width="10.33203125" style="59" customWidth="1"/>
    <col min="11808" max="12032" width="9.109375" style="59"/>
    <col min="12033" max="12033" width="9" style="59" customWidth="1"/>
    <col min="12034" max="12034" width="3.109375" style="59" customWidth="1"/>
    <col min="12035" max="12035" width="30.44140625" style="59" customWidth="1"/>
    <col min="12036" max="12036" width="10.6640625" style="59" customWidth="1"/>
    <col min="12037" max="12037" width="6.44140625" style="59" customWidth="1"/>
    <col min="12038" max="12038" width="10.5546875" style="59" customWidth="1"/>
    <col min="12039" max="12039" width="9.33203125" style="59" customWidth="1"/>
    <col min="12040" max="12040" width="10.5546875" style="59" customWidth="1"/>
    <col min="12041" max="12041" width="9.33203125" style="59" customWidth="1"/>
    <col min="12042" max="12042" width="10.5546875" style="59" customWidth="1"/>
    <col min="12043" max="12043" width="9.33203125" style="59" customWidth="1"/>
    <col min="12044" max="12044" width="10.5546875" style="59" customWidth="1"/>
    <col min="12045" max="12045" width="9.33203125" style="59" customWidth="1"/>
    <col min="12046" max="12046" width="10.5546875" style="59" customWidth="1"/>
    <col min="12047" max="12047" width="9.33203125" style="59" customWidth="1"/>
    <col min="12048" max="12048" width="10.5546875" style="59" customWidth="1"/>
    <col min="12049" max="12049" width="9.33203125" style="59" customWidth="1"/>
    <col min="12050" max="12050" width="10.5546875" style="59" customWidth="1"/>
    <col min="12051" max="12051" width="9.33203125" style="59" customWidth="1"/>
    <col min="12052" max="12052" width="10.5546875" style="59" customWidth="1"/>
    <col min="12053" max="12053" width="9.33203125" style="59" customWidth="1"/>
    <col min="12054" max="12054" width="10.5546875" style="59" customWidth="1"/>
    <col min="12055" max="12055" width="9.33203125" style="59" customWidth="1"/>
    <col min="12056" max="12056" width="10.5546875" style="59" customWidth="1"/>
    <col min="12057" max="12057" width="9.33203125" style="59" customWidth="1"/>
    <col min="12058" max="12058" width="10.5546875" style="59" customWidth="1"/>
    <col min="12059" max="12059" width="9.33203125" style="59" customWidth="1"/>
    <col min="12060" max="12060" width="10.5546875" style="59" customWidth="1"/>
    <col min="12061" max="12061" width="9.33203125" style="59" customWidth="1"/>
    <col min="12062" max="12062" width="10.5546875" style="59" customWidth="1"/>
    <col min="12063" max="12063" width="10.33203125" style="59" customWidth="1"/>
    <col min="12064" max="12288" width="9.109375" style="59"/>
    <col min="12289" max="12289" width="9" style="59" customWidth="1"/>
    <col min="12290" max="12290" width="3.109375" style="59" customWidth="1"/>
    <col min="12291" max="12291" width="30.44140625" style="59" customWidth="1"/>
    <col min="12292" max="12292" width="10.6640625" style="59" customWidth="1"/>
    <col min="12293" max="12293" width="6.44140625" style="59" customWidth="1"/>
    <col min="12294" max="12294" width="10.5546875" style="59" customWidth="1"/>
    <col min="12295" max="12295" width="9.33203125" style="59" customWidth="1"/>
    <col min="12296" max="12296" width="10.5546875" style="59" customWidth="1"/>
    <col min="12297" max="12297" width="9.33203125" style="59" customWidth="1"/>
    <col min="12298" max="12298" width="10.5546875" style="59" customWidth="1"/>
    <col min="12299" max="12299" width="9.33203125" style="59" customWidth="1"/>
    <col min="12300" max="12300" width="10.5546875" style="59" customWidth="1"/>
    <col min="12301" max="12301" width="9.33203125" style="59" customWidth="1"/>
    <col min="12302" max="12302" width="10.5546875" style="59" customWidth="1"/>
    <col min="12303" max="12303" width="9.33203125" style="59" customWidth="1"/>
    <col min="12304" max="12304" width="10.5546875" style="59" customWidth="1"/>
    <col min="12305" max="12305" width="9.33203125" style="59" customWidth="1"/>
    <col min="12306" max="12306" width="10.5546875" style="59" customWidth="1"/>
    <col min="12307" max="12307" width="9.33203125" style="59" customWidth="1"/>
    <col min="12308" max="12308" width="10.5546875" style="59" customWidth="1"/>
    <col min="12309" max="12309" width="9.33203125" style="59" customWidth="1"/>
    <col min="12310" max="12310" width="10.5546875" style="59" customWidth="1"/>
    <col min="12311" max="12311" width="9.33203125" style="59" customWidth="1"/>
    <col min="12312" max="12312" width="10.5546875" style="59" customWidth="1"/>
    <col min="12313" max="12313" width="9.33203125" style="59" customWidth="1"/>
    <col min="12314" max="12314" width="10.5546875" style="59" customWidth="1"/>
    <col min="12315" max="12315" width="9.33203125" style="59" customWidth="1"/>
    <col min="12316" max="12316" width="10.5546875" style="59" customWidth="1"/>
    <col min="12317" max="12317" width="9.33203125" style="59" customWidth="1"/>
    <col min="12318" max="12318" width="10.5546875" style="59" customWidth="1"/>
    <col min="12319" max="12319" width="10.33203125" style="59" customWidth="1"/>
    <col min="12320" max="12544" width="9.109375" style="59"/>
    <col min="12545" max="12545" width="9" style="59" customWidth="1"/>
    <col min="12546" max="12546" width="3.109375" style="59" customWidth="1"/>
    <col min="12547" max="12547" width="30.44140625" style="59" customWidth="1"/>
    <col min="12548" max="12548" width="10.6640625" style="59" customWidth="1"/>
    <col min="12549" max="12549" width="6.44140625" style="59" customWidth="1"/>
    <col min="12550" max="12550" width="10.5546875" style="59" customWidth="1"/>
    <col min="12551" max="12551" width="9.33203125" style="59" customWidth="1"/>
    <col min="12552" max="12552" width="10.5546875" style="59" customWidth="1"/>
    <col min="12553" max="12553" width="9.33203125" style="59" customWidth="1"/>
    <col min="12554" max="12554" width="10.5546875" style="59" customWidth="1"/>
    <col min="12555" max="12555" width="9.33203125" style="59" customWidth="1"/>
    <col min="12556" max="12556" width="10.5546875" style="59" customWidth="1"/>
    <col min="12557" max="12557" width="9.33203125" style="59" customWidth="1"/>
    <col min="12558" max="12558" width="10.5546875" style="59" customWidth="1"/>
    <col min="12559" max="12559" width="9.33203125" style="59" customWidth="1"/>
    <col min="12560" max="12560" width="10.5546875" style="59" customWidth="1"/>
    <col min="12561" max="12561" width="9.33203125" style="59" customWidth="1"/>
    <col min="12562" max="12562" width="10.5546875" style="59" customWidth="1"/>
    <col min="12563" max="12563" width="9.33203125" style="59" customWidth="1"/>
    <col min="12564" max="12564" width="10.5546875" style="59" customWidth="1"/>
    <col min="12565" max="12565" width="9.33203125" style="59" customWidth="1"/>
    <col min="12566" max="12566" width="10.5546875" style="59" customWidth="1"/>
    <col min="12567" max="12567" width="9.33203125" style="59" customWidth="1"/>
    <col min="12568" max="12568" width="10.5546875" style="59" customWidth="1"/>
    <col min="12569" max="12569" width="9.33203125" style="59" customWidth="1"/>
    <col min="12570" max="12570" width="10.5546875" style="59" customWidth="1"/>
    <col min="12571" max="12571" width="9.33203125" style="59" customWidth="1"/>
    <col min="12572" max="12572" width="10.5546875" style="59" customWidth="1"/>
    <col min="12573" max="12573" width="9.33203125" style="59" customWidth="1"/>
    <col min="12574" max="12574" width="10.5546875" style="59" customWidth="1"/>
    <col min="12575" max="12575" width="10.33203125" style="59" customWidth="1"/>
    <col min="12576" max="12800" width="9.109375" style="59"/>
    <col min="12801" max="12801" width="9" style="59" customWidth="1"/>
    <col min="12802" max="12802" width="3.109375" style="59" customWidth="1"/>
    <col min="12803" max="12803" width="30.44140625" style="59" customWidth="1"/>
    <col min="12804" max="12804" width="10.6640625" style="59" customWidth="1"/>
    <col min="12805" max="12805" width="6.44140625" style="59" customWidth="1"/>
    <col min="12806" max="12806" width="10.5546875" style="59" customWidth="1"/>
    <col min="12807" max="12807" width="9.33203125" style="59" customWidth="1"/>
    <col min="12808" max="12808" width="10.5546875" style="59" customWidth="1"/>
    <col min="12809" max="12809" width="9.33203125" style="59" customWidth="1"/>
    <col min="12810" max="12810" width="10.5546875" style="59" customWidth="1"/>
    <col min="12811" max="12811" width="9.33203125" style="59" customWidth="1"/>
    <col min="12812" max="12812" width="10.5546875" style="59" customWidth="1"/>
    <col min="12813" max="12813" width="9.33203125" style="59" customWidth="1"/>
    <col min="12814" max="12814" width="10.5546875" style="59" customWidth="1"/>
    <col min="12815" max="12815" width="9.33203125" style="59" customWidth="1"/>
    <col min="12816" max="12816" width="10.5546875" style="59" customWidth="1"/>
    <col min="12817" max="12817" width="9.33203125" style="59" customWidth="1"/>
    <col min="12818" max="12818" width="10.5546875" style="59" customWidth="1"/>
    <col min="12819" max="12819" width="9.33203125" style="59" customWidth="1"/>
    <col min="12820" max="12820" width="10.5546875" style="59" customWidth="1"/>
    <col min="12821" max="12821" width="9.33203125" style="59" customWidth="1"/>
    <col min="12822" max="12822" width="10.5546875" style="59" customWidth="1"/>
    <col min="12823" max="12823" width="9.33203125" style="59" customWidth="1"/>
    <col min="12824" max="12824" width="10.5546875" style="59" customWidth="1"/>
    <col min="12825" max="12825" width="9.33203125" style="59" customWidth="1"/>
    <col min="12826" max="12826" width="10.5546875" style="59" customWidth="1"/>
    <col min="12827" max="12827" width="9.33203125" style="59" customWidth="1"/>
    <col min="12828" max="12828" width="10.5546875" style="59" customWidth="1"/>
    <col min="12829" max="12829" width="9.33203125" style="59" customWidth="1"/>
    <col min="12830" max="12830" width="10.5546875" style="59" customWidth="1"/>
    <col min="12831" max="12831" width="10.33203125" style="59" customWidth="1"/>
    <col min="12832" max="13056" width="9.109375" style="59"/>
    <col min="13057" max="13057" width="9" style="59" customWidth="1"/>
    <col min="13058" max="13058" width="3.109375" style="59" customWidth="1"/>
    <col min="13059" max="13059" width="30.44140625" style="59" customWidth="1"/>
    <col min="13060" max="13060" width="10.6640625" style="59" customWidth="1"/>
    <col min="13061" max="13061" width="6.44140625" style="59" customWidth="1"/>
    <col min="13062" max="13062" width="10.5546875" style="59" customWidth="1"/>
    <col min="13063" max="13063" width="9.33203125" style="59" customWidth="1"/>
    <col min="13064" max="13064" width="10.5546875" style="59" customWidth="1"/>
    <col min="13065" max="13065" width="9.33203125" style="59" customWidth="1"/>
    <col min="13066" max="13066" width="10.5546875" style="59" customWidth="1"/>
    <col min="13067" max="13067" width="9.33203125" style="59" customWidth="1"/>
    <col min="13068" max="13068" width="10.5546875" style="59" customWidth="1"/>
    <col min="13069" max="13069" width="9.33203125" style="59" customWidth="1"/>
    <col min="13070" max="13070" width="10.5546875" style="59" customWidth="1"/>
    <col min="13071" max="13071" width="9.33203125" style="59" customWidth="1"/>
    <col min="13072" max="13072" width="10.5546875" style="59" customWidth="1"/>
    <col min="13073" max="13073" width="9.33203125" style="59" customWidth="1"/>
    <col min="13074" max="13074" width="10.5546875" style="59" customWidth="1"/>
    <col min="13075" max="13075" width="9.33203125" style="59" customWidth="1"/>
    <col min="13076" max="13076" width="10.5546875" style="59" customWidth="1"/>
    <col min="13077" max="13077" width="9.33203125" style="59" customWidth="1"/>
    <col min="13078" max="13078" width="10.5546875" style="59" customWidth="1"/>
    <col min="13079" max="13079" width="9.33203125" style="59" customWidth="1"/>
    <col min="13080" max="13080" width="10.5546875" style="59" customWidth="1"/>
    <col min="13081" max="13081" width="9.33203125" style="59" customWidth="1"/>
    <col min="13082" max="13082" width="10.5546875" style="59" customWidth="1"/>
    <col min="13083" max="13083" width="9.33203125" style="59" customWidth="1"/>
    <col min="13084" max="13084" width="10.5546875" style="59" customWidth="1"/>
    <col min="13085" max="13085" width="9.33203125" style="59" customWidth="1"/>
    <col min="13086" max="13086" width="10.5546875" style="59" customWidth="1"/>
    <col min="13087" max="13087" width="10.33203125" style="59" customWidth="1"/>
    <col min="13088" max="13312" width="9.109375" style="59"/>
    <col min="13313" max="13313" width="9" style="59" customWidth="1"/>
    <col min="13314" max="13314" width="3.109375" style="59" customWidth="1"/>
    <col min="13315" max="13315" width="30.44140625" style="59" customWidth="1"/>
    <col min="13316" max="13316" width="10.6640625" style="59" customWidth="1"/>
    <col min="13317" max="13317" width="6.44140625" style="59" customWidth="1"/>
    <col min="13318" max="13318" width="10.5546875" style="59" customWidth="1"/>
    <col min="13319" max="13319" width="9.33203125" style="59" customWidth="1"/>
    <col min="13320" max="13320" width="10.5546875" style="59" customWidth="1"/>
    <col min="13321" max="13321" width="9.33203125" style="59" customWidth="1"/>
    <col min="13322" max="13322" width="10.5546875" style="59" customWidth="1"/>
    <col min="13323" max="13323" width="9.33203125" style="59" customWidth="1"/>
    <col min="13324" max="13324" width="10.5546875" style="59" customWidth="1"/>
    <col min="13325" max="13325" width="9.33203125" style="59" customWidth="1"/>
    <col min="13326" max="13326" width="10.5546875" style="59" customWidth="1"/>
    <col min="13327" max="13327" width="9.33203125" style="59" customWidth="1"/>
    <col min="13328" max="13328" width="10.5546875" style="59" customWidth="1"/>
    <col min="13329" max="13329" width="9.33203125" style="59" customWidth="1"/>
    <col min="13330" max="13330" width="10.5546875" style="59" customWidth="1"/>
    <col min="13331" max="13331" width="9.33203125" style="59" customWidth="1"/>
    <col min="13332" max="13332" width="10.5546875" style="59" customWidth="1"/>
    <col min="13333" max="13333" width="9.33203125" style="59" customWidth="1"/>
    <col min="13334" max="13334" width="10.5546875" style="59" customWidth="1"/>
    <col min="13335" max="13335" width="9.33203125" style="59" customWidth="1"/>
    <col min="13336" max="13336" width="10.5546875" style="59" customWidth="1"/>
    <col min="13337" max="13337" width="9.33203125" style="59" customWidth="1"/>
    <col min="13338" max="13338" width="10.5546875" style="59" customWidth="1"/>
    <col min="13339" max="13339" width="9.33203125" style="59" customWidth="1"/>
    <col min="13340" max="13340" width="10.5546875" style="59" customWidth="1"/>
    <col min="13341" max="13341" width="9.33203125" style="59" customWidth="1"/>
    <col min="13342" max="13342" width="10.5546875" style="59" customWidth="1"/>
    <col min="13343" max="13343" width="10.33203125" style="59" customWidth="1"/>
    <col min="13344" max="13568" width="9.109375" style="59"/>
    <col min="13569" max="13569" width="9" style="59" customWidth="1"/>
    <col min="13570" max="13570" width="3.109375" style="59" customWidth="1"/>
    <col min="13571" max="13571" width="30.44140625" style="59" customWidth="1"/>
    <col min="13572" max="13572" width="10.6640625" style="59" customWidth="1"/>
    <col min="13573" max="13573" width="6.44140625" style="59" customWidth="1"/>
    <col min="13574" max="13574" width="10.5546875" style="59" customWidth="1"/>
    <col min="13575" max="13575" width="9.33203125" style="59" customWidth="1"/>
    <col min="13576" max="13576" width="10.5546875" style="59" customWidth="1"/>
    <col min="13577" max="13577" width="9.33203125" style="59" customWidth="1"/>
    <col min="13578" max="13578" width="10.5546875" style="59" customWidth="1"/>
    <col min="13579" max="13579" width="9.33203125" style="59" customWidth="1"/>
    <col min="13580" max="13580" width="10.5546875" style="59" customWidth="1"/>
    <col min="13581" max="13581" width="9.33203125" style="59" customWidth="1"/>
    <col min="13582" max="13582" width="10.5546875" style="59" customWidth="1"/>
    <col min="13583" max="13583" width="9.33203125" style="59" customWidth="1"/>
    <col min="13584" max="13584" width="10.5546875" style="59" customWidth="1"/>
    <col min="13585" max="13585" width="9.33203125" style="59" customWidth="1"/>
    <col min="13586" max="13586" width="10.5546875" style="59" customWidth="1"/>
    <col min="13587" max="13587" width="9.33203125" style="59" customWidth="1"/>
    <col min="13588" max="13588" width="10.5546875" style="59" customWidth="1"/>
    <col min="13589" max="13589" width="9.33203125" style="59" customWidth="1"/>
    <col min="13590" max="13590" width="10.5546875" style="59" customWidth="1"/>
    <col min="13591" max="13591" width="9.33203125" style="59" customWidth="1"/>
    <col min="13592" max="13592" width="10.5546875" style="59" customWidth="1"/>
    <col min="13593" max="13593" width="9.33203125" style="59" customWidth="1"/>
    <col min="13594" max="13594" width="10.5546875" style="59" customWidth="1"/>
    <col min="13595" max="13595" width="9.33203125" style="59" customWidth="1"/>
    <col min="13596" max="13596" width="10.5546875" style="59" customWidth="1"/>
    <col min="13597" max="13597" width="9.33203125" style="59" customWidth="1"/>
    <col min="13598" max="13598" width="10.5546875" style="59" customWidth="1"/>
    <col min="13599" max="13599" width="10.33203125" style="59" customWidth="1"/>
    <col min="13600" max="13824" width="9.109375" style="59"/>
    <col min="13825" max="13825" width="9" style="59" customWidth="1"/>
    <col min="13826" max="13826" width="3.109375" style="59" customWidth="1"/>
    <col min="13827" max="13827" width="30.44140625" style="59" customWidth="1"/>
    <col min="13828" max="13828" width="10.6640625" style="59" customWidth="1"/>
    <col min="13829" max="13829" width="6.44140625" style="59" customWidth="1"/>
    <col min="13830" max="13830" width="10.5546875" style="59" customWidth="1"/>
    <col min="13831" max="13831" width="9.33203125" style="59" customWidth="1"/>
    <col min="13832" max="13832" width="10.5546875" style="59" customWidth="1"/>
    <col min="13833" max="13833" width="9.33203125" style="59" customWidth="1"/>
    <col min="13834" max="13834" width="10.5546875" style="59" customWidth="1"/>
    <col min="13835" max="13835" width="9.33203125" style="59" customWidth="1"/>
    <col min="13836" max="13836" width="10.5546875" style="59" customWidth="1"/>
    <col min="13837" max="13837" width="9.33203125" style="59" customWidth="1"/>
    <col min="13838" max="13838" width="10.5546875" style="59" customWidth="1"/>
    <col min="13839" max="13839" width="9.33203125" style="59" customWidth="1"/>
    <col min="13840" max="13840" width="10.5546875" style="59" customWidth="1"/>
    <col min="13841" max="13841" width="9.33203125" style="59" customWidth="1"/>
    <col min="13842" max="13842" width="10.5546875" style="59" customWidth="1"/>
    <col min="13843" max="13843" width="9.33203125" style="59" customWidth="1"/>
    <col min="13844" max="13844" width="10.5546875" style="59" customWidth="1"/>
    <col min="13845" max="13845" width="9.33203125" style="59" customWidth="1"/>
    <col min="13846" max="13846" width="10.5546875" style="59" customWidth="1"/>
    <col min="13847" max="13847" width="9.33203125" style="59" customWidth="1"/>
    <col min="13848" max="13848" width="10.5546875" style="59" customWidth="1"/>
    <col min="13849" max="13849" width="9.33203125" style="59" customWidth="1"/>
    <col min="13850" max="13850" width="10.5546875" style="59" customWidth="1"/>
    <col min="13851" max="13851" width="9.33203125" style="59" customWidth="1"/>
    <col min="13852" max="13852" width="10.5546875" style="59" customWidth="1"/>
    <col min="13853" max="13853" width="9.33203125" style="59" customWidth="1"/>
    <col min="13854" max="13854" width="10.5546875" style="59" customWidth="1"/>
    <col min="13855" max="13855" width="10.33203125" style="59" customWidth="1"/>
    <col min="13856" max="14080" width="9.109375" style="59"/>
    <col min="14081" max="14081" width="9" style="59" customWidth="1"/>
    <col min="14082" max="14082" width="3.109375" style="59" customWidth="1"/>
    <col min="14083" max="14083" width="30.44140625" style="59" customWidth="1"/>
    <col min="14084" max="14084" width="10.6640625" style="59" customWidth="1"/>
    <col min="14085" max="14085" width="6.44140625" style="59" customWidth="1"/>
    <col min="14086" max="14086" width="10.5546875" style="59" customWidth="1"/>
    <col min="14087" max="14087" width="9.33203125" style="59" customWidth="1"/>
    <col min="14088" max="14088" width="10.5546875" style="59" customWidth="1"/>
    <col min="14089" max="14089" width="9.33203125" style="59" customWidth="1"/>
    <col min="14090" max="14090" width="10.5546875" style="59" customWidth="1"/>
    <col min="14091" max="14091" width="9.33203125" style="59" customWidth="1"/>
    <col min="14092" max="14092" width="10.5546875" style="59" customWidth="1"/>
    <col min="14093" max="14093" width="9.33203125" style="59" customWidth="1"/>
    <col min="14094" max="14094" width="10.5546875" style="59" customWidth="1"/>
    <col min="14095" max="14095" width="9.33203125" style="59" customWidth="1"/>
    <col min="14096" max="14096" width="10.5546875" style="59" customWidth="1"/>
    <col min="14097" max="14097" width="9.33203125" style="59" customWidth="1"/>
    <col min="14098" max="14098" width="10.5546875" style="59" customWidth="1"/>
    <col min="14099" max="14099" width="9.33203125" style="59" customWidth="1"/>
    <col min="14100" max="14100" width="10.5546875" style="59" customWidth="1"/>
    <col min="14101" max="14101" width="9.33203125" style="59" customWidth="1"/>
    <col min="14102" max="14102" width="10.5546875" style="59" customWidth="1"/>
    <col min="14103" max="14103" width="9.33203125" style="59" customWidth="1"/>
    <col min="14104" max="14104" width="10.5546875" style="59" customWidth="1"/>
    <col min="14105" max="14105" width="9.33203125" style="59" customWidth="1"/>
    <col min="14106" max="14106" width="10.5546875" style="59" customWidth="1"/>
    <col min="14107" max="14107" width="9.33203125" style="59" customWidth="1"/>
    <col min="14108" max="14108" width="10.5546875" style="59" customWidth="1"/>
    <col min="14109" max="14109" width="9.33203125" style="59" customWidth="1"/>
    <col min="14110" max="14110" width="10.5546875" style="59" customWidth="1"/>
    <col min="14111" max="14111" width="10.33203125" style="59" customWidth="1"/>
    <col min="14112" max="14336" width="9.109375" style="59"/>
    <col min="14337" max="14337" width="9" style="59" customWidth="1"/>
    <col min="14338" max="14338" width="3.109375" style="59" customWidth="1"/>
    <col min="14339" max="14339" width="30.44140625" style="59" customWidth="1"/>
    <col min="14340" max="14340" width="10.6640625" style="59" customWidth="1"/>
    <col min="14341" max="14341" width="6.44140625" style="59" customWidth="1"/>
    <col min="14342" max="14342" width="10.5546875" style="59" customWidth="1"/>
    <col min="14343" max="14343" width="9.33203125" style="59" customWidth="1"/>
    <col min="14344" max="14344" width="10.5546875" style="59" customWidth="1"/>
    <col min="14345" max="14345" width="9.33203125" style="59" customWidth="1"/>
    <col min="14346" max="14346" width="10.5546875" style="59" customWidth="1"/>
    <col min="14347" max="14347" width="9.33203125" style="59" customWidth="1"/>
    <col min="14348" max="14348" width="10.5546875" style="59" customWidth="1"/>
    <col min="14349" max="14349" width="9.33203125" style="59" customWidth="1"/>
    <col min="14350" max="14350" width="10.5546875" style="59" customWidth="1"/>
    <col min="14351" max="14351" width="9.33203125" style="59" customWidth="1"/>
    <col min="14352" max="14352" width="10.5546875" style="59" customWidth="1"/>
    <col min="14353" max="14353" width="9.33203125" style="59" customWidth="1"/>
    <col min="14354" max="14354" width="10.5546875" style="59" customWidth="1"/>
    <col min="14355" max="14355" width="9.33203125" style="59" customWidth="1"/>
    <col min="14356" max="14356" width="10.5546875" style="59" customWidth="1"/>
    <col min="14357" max="14357" width="9.33203125" style="59" customWidth="1"/>
    <col min="14358" max="14358" width="10.5546875" style="59" customWidth="1"/>
    <col min="14359" max="14359" width="9.33203125" style="59" customWidth="1"/>
    <col min="14360" max="14360" width="10.5546875" style="59" customWidth="1"/>
    <col min="14361" max="14361" width="9.33203125" style="59" customWidth="1"/>
    <col min="14362" max="14362" width="10.5546875" style="59" customWidth="1"/>
    <col min="14363" max="14363" width="9.33203125" style="59" customWidth="1"/>
    <col min="14364" max="14364" width="10.5546875" style="59" customWidth="1"/>
    <col min="14365" max="14365" width="9.33203125" style="59" customWidth="1"/>
    <col min="14366" max="14366" width="10.5546875" style="59" customWidth="1"/>
    <col min="14367" max="14367" width="10.33203125" style="59" customWidth="1"/>
    <col min="14368" max="14592" width="9.109375" style="59"/>
    <col min="14593" max="14593" width="9" style="59" customWidth="1"/>
    <col min="14594" max="14594" width="3.109375" style="59" customWidth="1"/>
    <col min="14595" max="14595" width="30.44140625" style="59" customWidth="1"/>
    <col min="14596" max="14596" width="10.6640625" style="59" customWidth="1"/>
    <col min="14597" max="14597" width="6.44140625" style="59" customWidth="1"/>
    <col min="14598" max="14598" width="10.5546875" style="59" customWidth="1"/>
    <col min="14599" max="14599" width="9.33203125" style="59" customWidth="1"/>
    <col min="14600" max="14600" width="10.5546875" style="59" customWidth="1"/>
    <col min="14601" max="14601" width="9.33203125" style="59" customWidth="1"/>
    <col min="14602" max="14602" width="10.5546875" style="59" customWidth="1"/>
    <col min="14603" max="14603" width="9.33203125" style="59" customWidth="1"/>
    <col min="14604" max="14604" width="10.5546875" style="59" customWidth="1"/>
    <col min="14605" max="14605" width="9.33203125" style="59" customWidth="1"/>
    <col min="14606" max="14606" width="10.5546875" style="59" customWidth="1"/>
    <col min="14607" max="14607" width="9.33203125" style="59" customWidth="1"/>
    <col min="14608" max="14608" width="10.5546875" style="59" customWidth="1"/>
    <col min="14609" max="14609" width="9.33203125" style="59" customWidth="1"/>
    <col min="14610" max="14610" width="10.5546875" style="59" customWidth="1"/>
    <col min="14611" max="14611" width="9.33203125" style="59" customWidth="1"/>
    <col min="14612" max="14612" width="10.5546875" style="59" customWidth="1"/>
    <col min="14613" max="14613" width="9.33203125" style="59" customWidth="1"/>
    <col min="14614" max="14614" width="10.5546875" style="59" customWidth="1"/>
    <col min="14615" max="14615" width="9.33203125" style="59" customWidth="1"/>
    <col min="14616" max="14616" width="10.5546875" style="59" customWidth="1"/>
    <col min="14617" max="14617" width="9.33203125" style="59" customWidth="1"/>
    <col min="14618" max="14618" width="10.5546875" style="59" customWidth="1"/>
    <col min="14619" max="14619" width="9.33203125" style="59" customWidth="1"/>
    <col min="14620" max="14620" width="10.5546875" style="59" customWidth="1"/>
    <col min="14621" max="14621" width="9.33203125" style="59" customWidth="1"/>
    <col min="14622" max="14622" width="10.5546875" style="59" customWidth="1"/>
    <col min="14623" max="14623" width="10.33203125" style="59" customWidth="1"/>
    <col min="14624" max="14848" width="9.109375" style="59"/>
    <col min="14849" max="14849" width="9" style="59" customWidth="1"/>
    <col min="14850" max="14850" width="3.109375" style="59" customWidth="1"/>
    <col min="14851" max="14851" width="30.44140625" style="59" customWidth="1"/>
    <col min="14852" max="14852" width="10.6640625" style="59" customWidth="1"/>
    <col min="14853" max="14853" width="6.44140625" style="59" customWidth="1"/>
    <col min="14854" max="14854" width="10.5546875" style="59" customWidth="1"/>
    <col min="14855" max="14855" width="9.33203125" style="59" customWidth="1"/>
    <col min="14856" max="14856" width="10.5546875" style="59" customWidth="1"/>
    <col min="14857" max="14857" width="9.33203125" style="59" customWidth="1"/>
    <col min="14858" max="14858" width="10.5546875" style="59" customWidth="1"/>
    <col min="14859" max="14859" width="9.33203125" style="59" customWidth="1"/>
    <col min="14860" max="14860" width="10.5546875" style="59" customWidth="1"/>
    <col min="14861" max="14861" width="9.33203125" style="59" customWidth="1"/>
    <col min="14862" max="14862" width="10.5546875" style="59" customWidth="1"/>
    <col min="14863" max="14863" width="9.33203125" style="59" customWidth="1"/>
    <col min="14864" max="14864" width="10.5546875" style="59" customWidth="1"/>
    <col min="14865" max="14865" width="9.33203125" style="59" customWidth="1"/>
    <col min="14866" max="14866" width="10.5546875" style="59" customWidth="1"/>
    <col min="14867" max="14867" width="9.33203125" style="59" customWidth="1"/>
    <col min="14868" max="14868" width="10.5546875" style="59" customWidth="1"/>
    <col min="14869" max="14869" width="9.33203125" style="59" customWidth="1"/>
    <col min="14870" max="14870" width="10.5546875" style="59" customWidth="1"/>
    <col min="14871" max="14871" width="9.33203125" style="59" customWidth="1"/>
    <col min="14872" max="14872" width="10.5546875" style="59" customWidth="1"/>
    <col min="14873" max="14873" width="9.33203125" style="59" customWidth="1"/>
    <col min="14874" max="14874" width="10.5546875" style="59" customWidth="1"/>
    <col min="14875" max="14875" width="9.33203125" style="59" customWidth="1"/>
    <col min="14876" max="14876" width="10.5546875" style="59" customWidth="1"/>
    <col min="14877" max="14877" width="9.33203125" style="59" customWidth="1"/>
    <col min="14878" max="14878" width="10.5546875" style="59" customWidth="1"/>
    <col min="14879" max="14879" width="10.33203125" style="59" customWidth="1"/>
    <col min="14880" max="15104" width="9.109375" style="59"/>
    <col min="15105" max="15105" width="9" style="59" customWidth="1"/>
    <col min="15106" max="15106" width="3.109375" style="59" customWidth="1"/>
    <col min="15107" max="15107" width="30.44140625" style="59" customWidth="1"/>
    <col min="15108" max="15108" width="10.6640625" style="59" customWidth="1"/>
    <col min="15109" max="15109" width="6.44140625" style="59" customWidth="1"/>
    <col min="15110" max="15110" width="10.5546875" style="59" customWidth="1"/>
    <col min="15111" max="15111" width="9.33203125" style="59" customWidth="1"/>
    <col min="15112" max="15112" width="10.5546875" style="59" customWidth="1"/>
    <col min="15113" max="15113" width="9.33203125" style="59" customWidth="1"/>
    <col min="15114" max="15114" width="10.5546875" style="59" customWidth="1"/>
    <col min="15115" max="15115" width="9.33203125" style="59" customWidth="1"/>
    <col min="15116" max="15116" width="10.5546875" style="59" customWidth="1"/>
    <col min="15117" max="15117" width="9.33203125" style="59" customWidth="1"/>
    <col min="15118" max="15118" width="10.5546875" style="59" customWidth="1"/>
    <col min="15119" max="15119" width="9.33203125" style="59" customWidth="1"/>
    <col min="15120" max="15120" width="10.5546875" style="59" customWidth="1"/>
    <col min="15121" max="15121" width="9.33203125" style="59" customWidth="1"/>
    <col min="15122" max="15122" width="10.5546875" style="59" customWidth="1"/>
    <col min="15123" max="15123" width="9.33203125" style="59" customWidth="1"/>
    <col min="15124" max="15124" width="10.5546875" style="59" customWidth="1"/>
    <col min="15125" max="15125" width="9.33203125" style="59" customWidth="1"/>
    <col min="15126" max="15126" width="10.5546875" style="59" customWidth="1"/>
    <col min="15127" max="15127" width="9.33203125" style="59" customWidth="1"/>
    <col min="15128" max="15128" width="10.5546875" style="59" customWidth="1"/>
    <col min="15129" max="15129" width="9.33203125" style="59" customWidth="1"/>
    <col min="15130" max="15130" width="10.5546875" style="59" customWidth="1"/>
    <col min="15131" max="15131" width="9.33203125" style="59" customWidth="1"/>
    <col min="15132" max="15132" width="10.5546875" style="59" customWidth="1"/>
    <col min="15133" max="15133" width="9.33203125" style="59" customWidth="1"/>
    <col min="15134" max="15134" width="10.5546875" style="59" customWidth="1"/>
    <col min="15135" max="15135" width="10.33203125" style="59" customWidth="1"/>
    <col min="15136" max="15360" width="9.109375" style="59"/>
    <col min="15361" max="15361" width="9" style="59" customWidth="1"/>
    <col min="15362" max="15362" width="3.109375" style="59" customWidth="1"/>
    <col min="15363" max="15363" width="30.44140625" style="59" customWidth="1"/>
    <col min="15364" max="15364" width="10.6640625" style="59" customWidth="1"/>
    <col min="15365" max="15365" width="6.44140625" style="59" customWidth="1"/>
    <col min="15366" max="15366" width="10.5546875" style="59" customWidth="1"/>
    <col min="15367" max="15367" width="9.33203125" style="59" customWidth="1"/>
    <col min="15368" max="15368" width="10.5546875" style="59" customWidth="1"/>
    <col min="15369" max="15369" width="9.33203125" style="59" customWidth="1"/>
    <col min="15370" max="15370" width="10.5546875" style="59" customWidth="1"/>
    <col min="15371" max="15371" width="9.33203125" style="59" customWidth="1"/>
    <col min="15372" max="15372" width="10.5546875" style="59" customWidth="1"/>
    <col min="15373" max="15373" width="9.33203125" style="59" customWidth="1"/>
    <col min="15374" max="15374" width="10.5546875" style="59" customWidth="1"/>
    <col min="15375" max="15375" width="9.33203125" style="59" customWidth="1"/>
    <col min="15376" max="15376" width="10.5546875" style="59" customWidth="1"/>
    <col min="15377" max="15377" width="9.33203125" style="59" customWidth="1"/>
    <col min="15378" max="15378" width="10.5546875" style="59" customWidth="1"/>
    <col min="15379" max="15379" width="9.33203125" style="59" customWidth="1"/>
    <col min="15380" max="15380" width="10.5546875" style="59" customWidth="1"/>
    <col min="15381" max="15381" width="9.33203125" style="59" customWidth="1"/>
    <col min="15382" max="15382" width="10.5546875" style="59" customWidth="1"/>
    <col min="15383" max="15383" width="9.33203125" style="59" customWidth="1"/>
    <col min="15384" max="15384" width="10.5546875" style="59" customWidth="1"/>
    <col min="15385" max="15385" width="9.33203125" style="59" customWidth="1"/>
    <col min="15386" max="15386" width="10.5546875" style="59" customWidth="1"/>
    <col min="15387" max="15387" width="9.33203125" style="59" customWidth="1"/>
    <col min="15388" max="15388" width="10.5546875" style="59" customWidth="1"/>
    <col min="15389" max="15389" width="9.33203125" style="59" customWidth="1"/>
    <col min="15390" max="15390" width="10.5546875" style="59" customWidth="1"/>
    <col min="15391" max="15391" width="10.33203125" style="59" customWidth="1"/>
    <col min="15392" max="15616" width="9.109375" style="59"/>
    <col min="15617" max="15617" width="9" style="59" customWidth="1"/>
    <col min="15618" max="15618" width="3.109375" style="59" customWidth="1"/>
    <col min="15619" max="15619" width="30.44140625" style="59" customWidth="1"/>
    <col min="15620" max="15620" width="10.6640625" style="59" customWidth="1"/>
    <col min="15621" max="15621" width="6.44140625" style="59" customWidth="1"/>
    <col min="15622" max="15622" width="10.5546875" style="59" customWidth="1"/>
    <col min="15623" max="15623" width="9.33203125" style="59" customWidth="1"/>
    <col min="15624" max="15624" width="10.5546875" style="59" customWidth="1"/>
    <col min="15625" max="15625" width="9.33203125" style="59" customWidth="1"/>
    <col min="15626" max="15626" width="10.5546875" style="59" customWidth="1"/>
    <col min="15627" max="15627" width="9.33203125" style="59" customWidth="1"/>
    <col min="15628" max="15628" width="10.5546875" style="59" customWidth="1"/>
    <col min="15629" max="15629" width="9.33203125" style="59" customWidth="1"/>
    <col min="15630" max="15630" width="10.5546875" style="59" customWidth="1"/>
    <col min="15631" max="15631" width="9.33203125" style="59" customWidth="1"/>
    <col min="15632" max="15632" width="10.5546875" style="59" customWidth="1"/>
    <col min="15633" max="15633" width="9.33203125" style="59" customWidth="1"/>
    <col min="15634" max="15634" width="10.5546875" style="59" customWidth="1"/>
    <col min="15635" max="15635" width="9.33203125" style="59" customWidth="1"/>
    <col min="15636" max="15636" width="10.5546875" style="59" customWidth="1"/>
    <col min="15637" max="15637" width="9.33203125" style="59" customWidth="1"/>
    <col min="15638" max="15638" width="10.5546875" style="59" customWidth="1"/>
    <col min="15639" max="15639" width="9.33203125" style="59" customWidth="1"/>
    <col min="15640" max="15640" width="10.5546875" style="59" customWidth="1"/>
    <col min="15641" max="15641" width="9.33203125" style="59" customWidth="1"/>
    <col min="15642" max="15642" width="10.5546875" style="59" customWidth="1"/>
    <col min="15643" max="15643" width="9.33203125" style="59" customWidth="1"/>
    <col min="15644" max="15644" width="10.5546875" style="59" customWidth="1"/>
    <col min="15645" max="15645" width="9.33203125" style="59" customWidth="1"/>
    <col min="15646" max="15646" width="10.5546875" style="59" customWidth="1"/>
    <col min="15647" max="15647" width="10.33203125" style="59" customWidth="1"/>
    <col min="15648" max="15872" width="9.109375" style="59"/>
    <col min="15873" max="15873" width="9" style="59" customWidth="1"/>
    <col min="15874" max="15874" width="3.109375" style="59" customWidth="1"/>
    <col min="15875" max="15875" width="30.44140625" style="59" customWidth="1"/>
    <col min="15876" max="15876" width="10.6640625" style="59" customWidth="1"/>
    <col min="15877" max="15877" width="6.44140625" style="59" customWidth="1"/>
    <col min="15878" max="15878" width="10.5546875" style="59" customWidth="1"/>
    <col min="15879" max="15879" width="9.33203125" style="59" customWidth="1"/>
    <col min="15880" max="15880" width="10.5546875" style="59" customWidth="1"/>
    <col min="15881" max="15881" width="9.33203125" style="59" customWidth="1"/>
    <col min="15882" max="15882" width="10.5546875" style="59" customWidth="1"/>
    <col min="15883" max="15883" width="9.33203125" style="59" customWidth="1"/>
    <col min="15884" max="15884" width="10.5546875" style="59" customWidth="1"/>
    <col min="15885" max="15885" width="9.33203125" style="59" customWidth="1"/>
    <col min="15886" max="15886" width="10.5546875" style="59" customWidth="1"/>
    <col min="15887" max="15887" width="9.33203125" style="59" customWidth="1"/>
    <col min="15888" max="15888" width="10.5546875" style="59" customWidth="1"/>
    <col min="15889" max="15889" width="9.33203125" style="59" customWidth="1"/>
    <col min="15890" max="15890" width="10.5546875" style="59" customWidth="1"/>
    <col min="15891" max="15891" width="9.33203125" style="59" customWidth="1"/>
    <col min="15892" max="15892" width="10.5546875" style="59" customWidth="1"/>
    <col min="15893" max="15893" width="9.33203125" style="59" customWidth="1"/>
    <col min="15894" max="15894" width="10.5546875" style="59" customWidth="1"/>
    <col min="15895" max="15895" width="9.33203125" style="59" customWidth="1"/>
    <col min="15896" max="15896" width="10.5546875" style="59" customWidth="1"/>
    <col min="15897" max="15897" width="9.33203125" style="59" customWidth="1"/>
    <col min="15898" max="15898" width="10.5546875" style="59" customWidth="1"/>
    <col min="15899" max="15899" width="9.33203125" style="59" customWidth="1"/>
    <col min="15900" max="15900" width="10.5546875" style="59" customWidth="1"/>
    <col min="15901" max="15901" width="9.33203125" style="59" customWidth="1"/>
    <col min="15902" max="15902" width="10.5546875" style="59" customWidth="1"/>
    <col min="15903" max="15903" width="10.33203125" style="59" customWidth="1"/>
    <col min="15904" max="16128" width="9.109375" style="59"/>
    <col min="16129" max="16129" width="9" style="59" customWidth="1"/>
    <col min="16130" max="16130" width="3.109375" style="59" customWidth="1"/>
    <col min="16131" max="16131" width="30.44140625" style="59" customWidth="1"/>
    <col min="16132" max="16132" width="10.6640625" style="59" customWidth="1"/>
    <col min="16133" max="16133" width="6.44140625" style="59" customWidth="1"/>
    <col min="16134" max="16134" width="10.5546875" style="59" customWidth="1"/>
    <col min="16135" max="16135" width="9.33203125" style="59" customWidth="1"/>
    <col min="16136" max="16136" width="10.5546875" style="59" customWidth="1"/>
    <col min="16137" max="16137" width="9.33203125" style="59" customWidth="1"/>
    <col min="16138" max="16138" width="10.5546875" style="59" customWidth="1"/>
    <col min="16139" max="16139" width="9.33203125" style="59" customWidth="1"/>
    <col min="16140" max="16140" width="10.5546875" style="59" customWidth="1"/>
    <col min="16141" max="16141" width="9.33203125" style="59" customWidth="1"/>
    <col min="16142" max="16142" width="10.5546875" style="59" customWidth="1"/>
    <col min="16143" max="16143" width="9.33203125" style="59" customWidth="1"/>
    <col min="16144" max="16144" width="10.5546875" style="59" customWidth="1"/>
    <col min="16145" max="16145" width="9.33203125" style="59" customWidth="1"/>
    <col min="16146" max="16146" width="10.5546875" style="59" customWidth="1"/>
    <col min="16147" max="16147" width="9.33203125" style="59" customWidth="1"/>
    <col min="16148" max="16148" width="10.5546875" style="59" customWidth="1"/>
    <col min="16149" max="16149" width="9.33203125" style="59" customWidth="1"/>
    <col min="16150" max="16150" width="10.5546875" style="59" customWidth="1"/>
    <col min="16151" max="16151" width="9.33203125" style="59" customWidth="1"/>
    <col min="16152" max="16152" width="10.5546875" style="59" customWidth="1"/>
    <col min="16153" max="16153" width="9.33203125" style="59" customWidth="1"/>
    <col min="16154" max="16154" width="10.5546875" style="59" customWidth="1"/>
    <col min="16155" max="16155" width="9.33203125" style="59" customWidth="1"/>
    <col min="16156" max="16156" width="10.5546875" style="59" customWidth="1"/>
    <col min="16157" max="16157" width="9.33203125" style="59" customWidth="1"/>
    <col min="16158" max="16158" width="10.5546875" style="59" customWidth="1"/>
    <col min="16159" max="16159" width="10.33203125" style="59" customWidth="1"/>
    <col min="16160" max="16384" width="9.109375" style="59"/>
  </cols>
  <sheetData>
    <row r="1" spans="1:31" ht="14.4" x14ac:dyDescent="0.3">
      <c r="A1" s="92">
        <v>44986.48296977811</v>
      </c>
      <c r="B1" s="92"/>
      <c r="C1" s="92"/>
      <c r="D1" s="92"/>
      <c r="E1" s="92"/>
      <c r="F1" s="92"/>
      <c r="G1" s="92"/>
      <c r="H1" s="92"/>
      <c r="I1" s="92"/>
      <c r="J1" s="92"/>
      <c r="K1" s="92"/>
      <c r="L1" s="92"/>
    </row>
    <row r="2" spans="1:31" ht="14.4" x14ac:dyDescent="0.3">
      <c r="A2" s="93" t="s">
        <v>65</v>
      </c>
      <c r="B2" s="93"/>
      <c r="C2" s="93"/>
      <c r="D2" s="93"/>
      <c r="E2" s="93"/>
      <c r="F2" s="93"/>
      <c r="G2" s="93"/>
      <c r="H2" s="93"/>
      <c r="I2" s="93"/>
      <c r="J2" s="93"/>
      <c r="K2" s="93"/>
      <c r="L2" s="93"/>
    </row>
    <row r="3" spans="1:31" ht="14.4" x14ac:dyDescent="0.3">
      <c r="A3" s="93" t="s">
        <v>66</v>
      </c>
      <c r="B3" s="93"/>
      <c r="C3" s="93"/>
      <c r="D3" s="93"/>
      <c r="E3" s="93"/>
      <c r="F3" s="93"/>
      <c r="G3" s="93"/>
      <c r="H3" s="93"/>
      <c r="I3" s="93"/>
      <c r="J3" s="93"/>
      <c r="K3" s="93"/>
      <c r="L3" s="93"/>
    </row>
    <row r="4" spans="1:31" ht="14.4" x14ac:dyDescent="0.3">
      <c r="A4" s="94"/>
      <c r="B4" s="94"/>
      <c r="C4" s="94"/>
      <c r="D4" s="94"/>
      <c r="E4" s="94"/>
      <c r="F4" s="94"/>
      <c r="G4" s="94"/>
      <c r="H4" s="94"/>
      <c r="I4" s="94"/>
      <c r="J4" s="94"/>
      <c r="K4" s="94"/>
      <c r="L4" s="94"/>
    </row>
    <row r="5" spans="1:31" ht="14.4" x14ac:dyDescent="0.3">
      <c r="A5" s="94"/>
      <c r="B5" s="94"/>
      <c r="C5" s="94"/>
      <c r="D5" s="94"/>
      <c r="E5" s="94"/>
      <c r="F5" s="94"/>
      <c r="G5" s="94"/>
      <c r="H5" s="94"/>
      <c r="I5" s="94"/>
      <c r="J5" s="94"/>
      <c r="K5" s="94"/>
      <c r="L5" s="94"/>
    </row>
    <row r="6" spans="1:31" ht="14.4" x14ac:dyDescent="0.3">
      <c r="A6" s="91" t="s">
        <v>223</v>
      </c>
      <c r="B6" s="91"/>
      <c r="C6" s="91"/>
      <c r="D6" s="91"/>
      <c r="E6" s="91"/>
      <c r="F6" s="91"/>
      <c r="G6" s="91"/>
      <c r="H6" s="91"/>
      <c r="I6" s="91"/>
      <c r="J6" s="91"/>
      <c r="K6" s="91"/>
      <c r="L6" s="91"/>
    </row>
    <row r="7" spans="1:31" ht="14.4" x14ac:dyDescent="0.3">
      <c r="A7" s="91" t="s">
        <v>67</v>
      </c>
      <c r="B7" s="91"/>
      <c r="C7" s="91"/>
      <c r="D7" s="91"/>
      <c r="E7" s="91"/>
      <c r="F7" s="91"/>
      <c r="G7" s="91"/>
      <c r="H7" s="91"/>
      <c r="I7" s="91"/>
      <c r="J7" s="91"/>
      <c r="K7" s="91"/>
      <c r="L7" s="91"/>
    </row>
    <row r="8" spans="1:31" ht="14.4" x14ac:dyDescent="0.3"/>
    <row r="9" spans="1:31" ht="14.4" x14ac:dyDescent="0.3">
      <c r="A9" s="58"/>
      <c r="B9" s="58"/>
      <c r="C9" s="58"/>
      <c r="D9" s="58"/>
      <c r="E9" s="58"/>
      <c r="F9" s="95" t="s">
        <v>68</v>
      </c>
      <c r="G9" s="96"/>
      <c r="H9" s="95" t="s">
        <v>69</v>
      </c>
      <c r="I9" s="96"/>
      <c r="J9" s="95" t="s">
        <v>70</v>
      </c>
      <c r="K9" s="96"/>
      <c r="L9" s="95" t="s">
        <v>71</v>
      </c>
      <c r="M9" s="96"/>
      <c r="N9" s="95" t="s">
        <v>72</v>
      </c>
      <c r="O9" s="96"/>
      <c r="P9" s="95" t="s">
        <v>73</v>
      </c>
      <c r="Q9" s="96"/>
      <c r="R9" s="95" t="s">
        <v>74</v>
      </c>
      <c r="S9" s="96"/>
      <c r="T9" s="95" t="s">
        <v>75</v>
      </c>
      <c r="U9" s="96"/>
      <c r="V9" s="95" t="s">
        <v>76</v>
      </c>
      <c r="W9" s="96"/>
      <c r="X9" s="95" t="s">
        <v>77</v>
      </c>
      <c r="Y9" s="96"/>
      <c r="Z9" s="95" t="s">
        <v>78</v>
      </c>
      <c r="AA9" s="96"/>
      <c r="AB9" s="95" t="s">
        <v>79</v>
      </c>
      <c r="AC9" s="96"/>
      <c r="AD9" s="95" t="s">
        <v>80</v>
      </c>
      <c r="AE9" s="96"/>
    </row>
    <row r="10" spans="1:31" ht="14.4" x14ac:dyDescent="0.3">
      <c r="A10" s="58" t="s">
        <v>81</v>
      </c>
      <c r="B10" s="58" t="s">
        <v>82</v>
      </c>
      <c r="C10" s="58" t="s">
        <v>83</v>
      </c>
      <c r="D10" s="58" t="s">
        <v>84</v>
      </c>
      <c r="E10" s="58" t="s">
        <v>85</v>
      </c>
      <c r="F10" s="58" t="s">
        <v>86</v>
      </c>
      <c r="G10" s="58" t="s">
        <v>87</v>
      </c>
      <c r="H10" s="58" t="s">
        <v>86</v>
      </c>
      <c r="I10" s="58" t="s">
        <v>87</v>
      </c>
      <c r="J10" s="58" t="s">
        <v>86</v>
      </c>
      <c r="K10" s="58" t="s">
        <v>87</v>
      </c>
      <c r="L10" s="58" t="s">
        <v>86</v>
      </c>
      <c r="M10" s="58" t="s">
        <v>87</v>
      </c>
      <c r="N10" s="58" t="s">
        <v>86</v>
      </c>
      <c r="O10" s="58" t="s">
        <v>87</v>
      </c>
      <c r="P10" s="58" t="s">
        <v>86</v>
      </c>
      <c r="Q10" s="58" t="s">
        <v>87</v>
      </c>
      <c r="R10" s="58" t="s">
        <v>86</v>
      </c>
      <c r="S10" s="58" t="s">
        <v>87</v>
      </c>
      <c r="T10" s="58" t="s">
        <v>86</v>
      </c>
      <c r="U10" s="58" t="s">
        <v>87</v>
      </c>
      <c r="V10" s="58" t="s">
        <v>86</v>
      </c>
      <c r="W10" s="58" t="s">
        <v>87</v>
      </c>
      <c r="X10" s="58" t="s">
        <v>86</v>
      </c>
      <c r="Y10" s="58" t="s">
        <v>87</v>
      </c>
      <c r="Z10" s="58" t="s">
        <v>86</v>
      </c>
      <c r="AA10" s="58" t="s">
        <v>87</v>
      </c>
      <c r="AB10" s="58" t="s">
        <v>86</v>
      </c>
      <c r="AC10" s="58" t="s">
        <v>87</v>
      </c>
      <c r="AD10" s="58" t="s">
        <v>86</v>
      </c>
      <c r="AE10" s="58" t="s">
        <v>87</v>
      </c>
    </row>
    <row r="11" spans="1:31" ht="14.4" x14ac:dyDescent="0.3">
      <c r="A11" s="24" t="s">
        <v>82</v>
      </c>
      <c r="B11" s="24" t="s">
        <v>82</v>
      </c>
      <c r="C11" s="24" t="s">
        <v>82</v>
      </c>
      <c r="D11" s="24" t="s">
        <v>82</v>
      </c>
      <c r="E11" s="24" t="s">
        <v>82</v>
      </c>
      <c r="F11" s="24" t="s">
        <v>82</v>
      </c>
      <c r="G11" s="24" t="s">
        <v>82</v>
      </c>
      <c r="H11" s="24" t="s">
        <v>82</v>
      </c>
      <c r="I11" s="24" t="s">
        <v>82</v>
      </c>
      <c r="J11" s="24" t="s">
        <v>82</v>
      </c>
      <c r="K11" s="24" t="s">
        <v>82</v>
      </c>
      <c r="L11" s="24" t="s">
        <v>82</v>
      </c>
      <c r="M11" s="24" t="s">
        <v>82</v>
      </c>
      <c r="N11" s="24" t="s">
        <v>82</v>
      </c>
      <c r="O11" s="24" t="s">
        <v>82</v>
      </c>
      <c r="P11" s="24" t="s">
        <v>82</v>
      </c>
      <c r="Q11" s="24" t="s">
        <v>82</v>
      </c>
      <c r="R11" s="24" t="s">
        <v>82</v>
      </c>
      <c r="S11" s="24" t="s">
        <v>82</v>
      </c>
      <c r="T11" s="24" t="s">
        <v>82</v>
      </c>
      <c r="U11" s="24" t="s">
        <v>82</v>
      </c>
      <c r="V11" s="24" t="s">
        <v>82</v>
      </c>
      <c r="W11" s="24" t="s">
        <v>82</v>
      </c>
      <c r="X11" s="24" t="s">
        <v>82</v>
      </c>
      <c r="Y11" s="24" t="s">
        <v>82</v>
      </c>
      <c r="Z11" s="24" t="s">
        <v>82</v>
      </c>
      <c r="AA11" s="24" t="s">
        <v>82</v>
      </c>
      <c r="AB11" s="24" t="s">
        <v>82</v>
      </c>
      <c r="AC11" s="24" t="s">
        <v>82</v>
      </c>
      <c r="AD11" s="24" t="s">
        <v>82</v>
      </c>
      <c r="AE11" s="24" t="s">
        <v>82</v>
      </c>
    </row>
    <row r="12" spans="1:31" ht="14.4" x14ac:dyDescent="0.3">
      <c r="A12" s="24" t="s">
        <v>88</v>
      </c>
      <c r="B12" s="24" t="s">
        <v>89</v>
      </c>
      <c r="C12" s="24" t="s">
        <v>90</v>
      </c>
      <c r="D12" s="24" t="s">
        <v>224</v>
      </c>
      <c r="E12" s="24" t="s">
        <v>91</v>
      </c>
      <c r="F12" s="24" t="s">
        <v>225</v>
      </c>
      <c r="G12" s="24" t="s">
        <v>226</v>
      </c>
      <c r="H12" s="24" t="s">
        <v>92</v>
      </c>
      <c r="I12" s="24" t="s">
        <v>227</v>
      </c>
      <c r="J12" s="24" t="s">
        <v>228</v>
      </c>
      <c r="K12" s="24" t="s">
        <v>229</v>
      </c>
      <c r="L12" s="24" t="s">
        <v>230</v>
      </c>
      <c r="M12" s="24" t="s">
        <v>231</v>
      </c>
      <c r="N12" s="24" t="s">
        <v>232</v>
      </c>
      <c r="O12" s="24" t="s">
        <v>233</v>
      </c>
      <c r="P12" s="24" t="s">
        <v>234</v>
      </c>
      <c r="Q12" s="24" t="s">
        <v>235</v>
      </c>
      <c r="R12" s="24" t="s">
        <v>236</v>
      </c>
      <c r="S12" s="24" t="s">
        <v>237</v>
      </c>
      <c r="T12" s="24" t="s">
        <v>236</v>
      </c>
      <c r="U12" s="24" t="s">
        <v>238</v>
      </c>
      <c r="V12" s="24" t="s">
        <v>239</v>
      </c>
      <c r="W12" s="24" t="s">
        <v>240</v>
      </c>
      <c r="X12" s="24" t="s">
        <v>241</v>
      </c>
      <c r="Y12" s="24" t="s">
        <v>242</v>
      </c>
      <c r="Z12" s="24" t="s">
        <v>243</v>
      </c>
      <c r="AA12" s="24" t="s">
        <v>244</v>
      </c>
      <c r="AB12" s="24" t="s">
        <v>245</v>
      </c>
      <c r="AC12" s="24" t="s">
        <v>246</v>
      </c>
      <c r="AD12" s="24" t="s">
        <v>247</v>
      </c>
      <c r="AE12" s="24" t="s">
        <v>248</v>
      </c>
    </row>
    <row r="13" spans="1:31" ht="14.4" x14ac:dyDescent="0.3"/>
    <row r="14" spans="1:31" ht="14.4" x14ac:dyDescent="0.3">
      <c r="A14" s="91" t="s">
        <v>93</v>
      </c>
      <c r="B14" s="91"/>
      <c r="C14" s="91"/>
      <c r="D14" s="91"/>
      <c r="E14" s="91"/>
      <c r="F14" s="91"/>
      <c r="G14" s="91"/>
      <c r="H14" s="91"/>
      <c r="I14" s="91"/>
      <c r="J14" s="91"/>
      <c r="K14" s="91"/>
      <c r="L14" s="91"/>
      <c r="M14" s="91"/>
      <c r="N14" s="91"/>
      <c r="O14" s="91"/>
      <c r="P14" s="91"/>
      <c r="Q14" s="91"/>
      <c r="R14" s="91"/>
      <c r="S14" s="91"/>
      <c r="T14" s="91"/>
    </row>
    <row r="15" spans="1:31" ht="14.4" x14ac:dyDescent="0.3">
      <c r="A15" s="91" t="s">
        <v>94</v>
      </c>
      <c r="B15" s="91"/>
      <c r="C15" s="91"/>
      <c r="D15" s="91"/>
      <c r="E15" s="91"/>
      <c r="F15" s="91"/>
      <c r="G15" s="91"/>
      <c r="H15" s="91"/>
      <c r="I15" s="91"/>
      <c r="J15" s="91"/>
      <c r="K15" s="91"/>
      <c r="L15" s="91"/>
      <c r="M15" s="91"/>
      <c r="N15" s="91"/>
      <c r="O15" s="91"/>
      <c r="P15" s="91"/>
      <c r="Q15" s="91"/>
      <c r="R15" s="91"/>
      <c r="S15" s="91"/>
      <c r="T15" s="91"/>
    </row>
  </sheetData>
  <mergeCells count="22">
    <mergeCell ref="AB9:AC9"/>
    <mergeCell ref="AD9:AE9"/>
    <mergeCell ref="A14:T14"/>
    <mergeCell ref="A15:T15"/>
    <mergeCell ref="P9:Q9"/>
    <mergeCell ref="R9:S9"/>
    <mergeCell ref="T9:U9"/>
    <mergeCell ref="V9:W9"/>
    <mergeCell ref="X9:Y9"/>
    <mergeCell ref="Z9:AA9"/>
    <mergeCell ref="N9:O9"/>
    <mergeCell ref="A7:L7"/>
    <mergeCell ref="F9:G9"/>
    <mergeCell ref="H9:I9"/>
    <mergeCell ref="J9:K9"/>
    <mergeCell ref="L9:M9"/>
    <mergeCell ref="A6:L6"/>
    <mergeCell ref="A1:L1"/>
    <mergeCell ref="A2:L2"/>
    <mergeCell ref="A3:L3"/>
    <mergeCell ref="A4:L4"/>
    <mergeCell ref="A5:L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85"/>
  <sheetViews>
    <sheetView workbookViewId="0"/>
  </sheetViews>
  <sheetFormatPr baseColWidth="10" defaultColWidth="9.109375" defaultRowHeight="14.4" x14ac:dyDescent="0.3"/>
  <cols>
    <col min="1" max="1" width="29.88671875" customWidth="1"/>
    <col min="2" max="13" width="10" customWidth="1"/>
    <col min="14" max="14" width="12.44140625" customWidth="1"/>
  </cols>
  <sheetData>
    <row r="1" spans="1:14" x14ac:dyDescent="0.3">
      <c r="A1" s="68" t="s">
        <v>275</v>
      </c>
    </row>
    <row r="2" spans="1:14" x14ac:dyDescent="0.3">
      <c r="A2" s="68" t="s">
        <v>249</v>
      </c>
      <c r="B2" s="69" t="s">
        <v>276</v>
      </c>
    </row>
    <row r="3" spans="1:14" x14ac:dyDescent="0.3">
      <c r="A3" s="68" t="s">
        <v>250</v>
      </c>
      <c r="B3" s="68" t="s">
        <v>277</v>
      </c>
    </row>
    <row r="5" spans="1:14" x14ac:dyDescent="0.3">
      <c r="A5" s="69" t="s">
        <v>95</v>
      </c>
      <c r="C5" s="68" t="s">
        <v>88</v>
      </c>
    </row>
    <row r="6" spans="1:14" x14ac:dyDescent="0.3">
      <c r="A6" s="69" t="s">
        <v>96</v>
      </c>
      <c r="C6" s="68" t="s">
        <v>97</v>
      </c>
    </row>
    <row r="7" spans="1:14" x14ac:dyDescent="0.3">
      <c r="A7" s="69" t="s">
        <v>98</v>
      </c>
      <c r="C7" s="68" t="s">
        <v>99</v>
      </c>
    </row>
    <row r="8" spans="1:14" x14ac:dyDescent="0.3">
      <c r="A8" s="69" t="s">
        <v>100</v>
      </c>
      <c r="C8" s="68" t="s">
        <v>101</v>
      </c>
    </row>
    <row r="10" spans="1:14" x14ac:dyDescent="0.3">
      <c r="A10" s="70" t="s">
        <v>251</v>
      </c>
      <c r="B10" s="71" t="s">
        <v>252</v>
      </c>
      <c r="C10" s="71" t="s">
        <v>253</v>
      </c>
      <c r="D10" s="71" t="s">
        <v>254</v>
      </c>
      <c r="E10" s="71" t="s">
        <v>255</v>
      </c>
      <c r="F10" s="71" t="s">
        <v>256</v>
      </c>
      <c r="G10" s="71" t="s">
        <v>257</v>
      </c>
      <c r="H10" s="71" t="s">
        <v>258</v>
      </c>
      <c r="I10" s="71" t="s">
        <v>259</v>
      </c>
      <c r="J10" s="71" t="s">
        <v>260</v>
      </c>
      <c r="K10" s="71" t="s">
        <v>261</v>
      </c>
      <c r="L10" s="71" t="s">
        <v>262</v>
      </c>
      <c r="M10" s="71" t="s">
        <v>263</v>
      </c>
      <c r="N10" s="71" t="s">
        <v>264</v>
      </c>
    </row>
    <row r="11" spans="1:14" x14ac:dyDescent="0.3">
      <c r="A11" s="70" t="s">
        <v>265</v>
      </c>
      <c r="B11" s="72" t="s">
        <v>266</v>
      </c>
      <c r="C11" s="72" t="s">
        <v>266</v>
      </c>
      <c r="D11" s="72" t="s">
        <v>266</v>
      </c>
      <c r="E11" s="72" t="s">
        <v>266</v>
      </c>
      <c r="F11" s="72" t="s">
        <v>266</v>
      </c>
      <c r="G11" s="72" t="s">
        <v>266</v>
      </c>
      <c r="H11" s="72" t="s">
        <v>266</v>
      </c>
      <c r="I11" s="72" t="s">
        <v>266</v>
      </c>
      <c r="J11" s="72" t="s">
        <v>266</v>
      </c>
      <c r="K11" s="72" t="s">
        <v>266</v>
      </c>
      <c r="L11" s="72" t="s">
        <v>266</v>
      </c>
      <c r="M11" s="72" t="s">
        <v>266</v>
      </c>
      <c r="N11" s="72" t="s">
        <v>267</v>
      </c>
    </row>
    <row r="12" spans="1:14" x14ac:dyDescent="0.3">
      <c r="A12" s="73" t="s">
        <v>268</v>
      </c>
      <c r="B12" s="74" t="s">
        <v>82</v>
      </c>
      <c r="C12" s="74" t="s">
        <v>82</v>
      </c>
      <c r="D12" s="74" t="s">
        <v>82</v>
      </c>
      <c r="E12" s="74" t="s">
        <v>82</v>
      </c>
      <c r="F12" s="74" t="s">
        <v>82</v>
      </c>
      <c r="G12" s="74" t="s">
        <v>82</v>
      </c>
      <c r="H12" s="74" t="s">
        <v>82</v>
      </c>
      <c r="I12" s="74" t="s">
        <v>82</v>
      </c>
      <c r="J12" s="74" t="s">
        <v>82</v>
      </c>
      <c r="K12" s="74" t="s">
        <v>82</v>
      </c>
      <c r="L12" s="74" t="s">
        <v>82</v>
      </c>
      <c r="M12" s="74" t="s">
        <v>82</v>
      </c>
      <c r="N12" s="74" t="s">
        <v>82</v>
      </c>
    </row>
    <row r="13" spans="1:14" x14ac:dyDescent="0.3">
      <c r="A13" s="75" t="s">
        <v>119</v>
      </c>
      <c r="B13" s="76" t="s">
        <v>104</v>
      </c>
      <c r="C13" s="76" t="s">
        <v>104</v>
      </c>
      <c r="D13" s="76" t="s">
        <v>104</v>
      </c>
      <c r="E13" s="76" t="s">
        <v>104</v>
      </c>
      <c r="F13" s="76" t="s">
        <v>104</v>
      </c>
      <c r="G13" s="76" t="s">
        <v>104</v>
      </c>
      <c r="H13" s="76" t="s">
        <v>104</v>
      </c>
      <c r="I13" s="76" t="s">
        <v>104</v>
      </c>
      <c r="J13" s="76" t="s">
        <v>104</v>
      </c>
      <c r="K13" s="76" t="s">
        <v>104</v>
      </c>
      <c r="L13" s="76" t="s">
        <v>104</v>
      </c>
      <c r="M13" s="76" t="s">
        <v>104</v>
      </c>
      <c r="N13" s="76" t="s">
        <v>104</v>
      </c>
    </row>
    <row r="14" spans="1:14" x14ac:dyDescent="0.3">
      <c r="A14" s="75" t="s">
        <v>102</v>
      </c>
      <c r="B14" s="77">
        <v>8956389</v>
      </c>
      <c r="C14" s="77">
        <v>4741865</v>
      </c>
      <c r="D14" s="77">
        <v>10953817</v>
      </c>
      <c r="E14" s="77">
        <v>9432149</v>
      </c>
      <c r="F14" s="77">
        <v>10085371</v>
      </c>
      <c r="G14" s="77">
        <v>9538473</v>
      </c>
      <c r="H14" s="77">
        <v>6869663</v>
      </c>
      <c r="I14" s="77">
        <v>9671644</v>
      </c>
      <c r="J14" s="77">
        <v>8212179</v>
      </c>
      <c r="K14" s="77">
        <v>7905790</v>
      </c>
      <c r="L14" s="77">
        <v>5094865</v>
      </c>
      <c r="M14" s="77">
        <v>6714099</v>
      </c>
      <c r="N14" s="77">
        <v>98176304</v>
      </c>
    </row>
    <row r="15" spans="1:14" x14ac:dyDescent="0.3">
      <c r="A15" s="75" t="s">
        <v>28</v>
      </c>
      <c r="B15" s="76">
        <v>1801192</v>
      </c>
      <c r="C15" s="76">
        <v>1780966</v>
      </c>
      <c r="D15" s="76">
        <v>2809700</v>
      </c>
      <c r="E15" s="76">
        <v>2412340</v>
      </c>
      <c r="F15" s="76">
        <v>2696623</v>
      </c>
      <c r="G15" s="76">
        <v>1926939</v>
      </c>
      <c r="H15" s="76">
        <v>1341433</v>
      </c>
      <c r="I15" s="76">
        <v>965706</v>
      </c>
      <c r="J15" s="76">
        <v>2112522</v>
      </c>
      <c r="K15" s="76">
        <v>2908173</v>
      </c>
      <c r="L15" s="76">
        <v>2101495</v>
      </c>
      <c r="M15" s="76">
        <v>1389243</v>
      </c>
      <c r="N15" s="76">
        <v>24246332</v>
      </c>
    </row>
    <row r="16" spans="1:14" x14ac:dyDescent="0.3">
      <c r="A16" s="75" t="s">
        <v>113</v>
      </c>
      <c r="B16" s="77">
        <v>244172</v>
      </c>
      <c r="C16" s="77">
        <v>232124</v>
      </c>
      <c r="D16" s="77">
        <v>91046</v>
      </c>
      <c r="E16" s="77">
        <v>253853</v>
      </c>
      <c r="F16" s="77">
        <v>277504</v>
      </c>
      <c r="G16" s="77">
        <v>124521</v>
      </c>
      <c r="H16" s="77">
        <v>197692</v>
      </c>
      <c r="I16" s="77">
        <v>324205</v>
      </c>
      <c r="J16" s="77">
        <v>180748</v>
      </c>
      <c r="K16" s="77">
        <v>103242</v>
      </c>
      <c r="L16" s="77">
        <v>300938</v>
      </c>
      <c r="M16" s="77">
        <v>220308</v>
      </c>
      <c r="N16" s="77">
        <v>2550353</v>
      </c>
    </row>
    <row r="17" spans="1:14" x14ac:dyDescent="0.3">
      <c r="A17" s="75" t="s">
        <v>103</v>
      </c>
      <c r="B17" s="76" t="s">
        <v>104</v>
      </c>
      <c r="C17" s="76" t="s">
        <v>104</v>
      </c>
      <c r="D17" s="76" t="s">
        <v>104</v>
      </c>
      <c r="E17" s="76" t="s">
        <v>104</v>
      </c>
      <c r="F17" s="76" t="s">
        <v>104</v>
      </c>
      <c r="G17" s="76" t="s">
        <v>104</v>
      </c>
      <c r="H17" s="76" t="s">
        <v>104</v>
      </c>
      <c r="I17" s="76" t="s">
        <v>104</v>
      </c>
      <c r="J17" s="76" t="s">
        <v>104</v>
      </c>
      <c r="K17" s="76" t="s">
        <v>104</v>
      </c>
      <c r="L17" s="76" t="s">
        <v>104</v>
      </c>
      <c r="M17" s="76" t="s">
        <v>104</v>
      </c>
      <c r="N17" s="76" t="s">
        <v>104</v>
      </c>
    </row>
    <row r="18" spans="1:14" x14ac:dyDescent="0.3">
      <c r="A18" s="75" t="s">
        <v>106</v>
      </c>
      <c r="B18" s="77">
        <v>7561292</v>
      </c>
      <c r="C18" s="77">
        <v>8069075</v>
      </c>
      <c r="D18" s="77">
        <v>6460699</v>
      </c>
      <c r="E18" s="77">
        <v>7866810</v>
      </c>
      <c r="F18" s="77">
        <v>8519990</v>
      </c>
      <c r="G18" s="77">
        <v>6119793</v>
      </c>
      <c r="H18" s="77">
        <v>4531670</v>
      </c>
      <c r="I18" s="77">
        <v>6269358</v>
      </c>
      <c r="J18" s="77">
        <v>6572712</v>
      </c>
      <c r="K18" s="77">
        <v>4929260</v>
      </c>
      <c r="L18" s="77">
        <v>4259769</v>
      </c>
      <c r="M18" s="77">
        <v>3902350</v>
      </c>
      <c r="N18" s="77">
        <v>75062778</v>
      </c>
    </row>
    <row r="19" spans="1:14" x14ac:dyDescent="0.3">
      <c r="A19" s="75" t="s">
        <v>105</v>
      </c>
      <c r="B19" s="76">
        <v>60091</v>
      </c>
      <c r="C19" s="76">
        <v>423969</v>
      </c>
      <c r="D19" s="76">
        <v>356104</v>
      </c>
      <c r="E19" s="76">
        <v>525565</v>
      </c>
      <c r="F19" s="76">
        <v>508680</v>
      </c>
      <c r="G19" s="76">
        <v>474870</v>
      </c>
      <c r="H19" s="76">
        <v>407155</v>
      </c>
      <c r="I19" s="76">
        <v>407380</v>
      </c>
      <c r="J19" s="76">
        <v>450125</v>
      </c>
      <c r="K19" s="76">
        <v>611835</v>
      </c>
      <c r="L19" s="76">
        <v>422289</v>
      </c>
      <c r="M19" s="76">
        <v>371917</v>
      </c>
      <c r="N19" s="76">
        <v>5019980</v>
      </c>
    </row>
    <row r="20" spans="1:14" x14ac:dyDescent="0.3">
      <c r="A20" s="75" t="s">
        <v>107</v>
      </c>
      <c r="B20" s="77" t="s">
        <v>104</v>
      </c>
      <c r="C20" s="77" t="s">
        <v>104</v>
      </c>
      <c r="D20" s="77">
        <v>210095</v>
      </c>
      <c r="E20" s="77" t="s">
        <v>104</v>
      </c>
      <c r="F20" s="77" t="s">
        <v>104</v>
      </c>
      <c r="G20" s="77" t="s">
        <v>104</v>
      </c>
      <c r="H20" s="77" t="s">
        <v>104</v>
      </c>
      <c r="I20" s="77" t="s">
        <v>104</v>
      </c>
      <c r="J20" s="77" t="s">
        <v>104</v>
      </c>
      <c r="K20" s="77" t="s">
        <v>104</v>
      </c>
      <c r="L20" s="77" t="s">
        <v>104</v>
      </c>
      <c r="M20" s="77" t="s">
        <v>104</v>
      </c>
      <c r="N20" s="77">
        <v>210095</v>
      </c>
    </row>
    <row r="21" spans="1:14" x14ac:dyDescent="0.3">
      <c r="A21" s="75" t="s">
        <v>109</v>
      </c>
      <c r="B21" s="76">
        <v>203872</v>
      </c>
      <c r="C21" s="76">
        <v>141050</v>
      </c>
      <c r="D21" s="76">
        <v>230842</v>
      </c>
      <c r="E21" s="76">
        <v>1013872</v>
      </c>
      <c r="F21" s="76">
        <v>908740</v>
      </c>
      <c r="G21" s="76">
        <v>630933</v>
      </c>
      <c r="H21" s="76">
        <v>730967</v>
      </c>
      <c r="I21" s="76">
        <v>413198</v>
      </c>
      <c r="J21" s="76">
        <v>619923</v>
      </c>
      <c r="K21" s="76">
        <v>559090</v>
      </c>
      <c r="L21" s="76">
        <v>446724</v>
      </c>
      <c r="M21" s="76">
        <v>322138</v>
      </c>
      <c r="N21" s="76">
        <v>6221349</v>
      </c>
    </row>
    <row r="22" spans="1:14" x14ac:dyDescent="0.3">
      <c r="A22" s="75" t="s">
        <v>124</v>
      </c>
      <c r="B22" s="77">
        <v>547381</v>
      </c>
      <c r="C22" s="77">
        <v>682819</v>
      </c>
      <c r="D22" s="77">
        <v>511658</v>
      </c>
      <c r="E22" s="77">
        <v>482724</v>
      </c>
      <c r="F22" s="77">
        <v>670791</v>
      </c>
      <c r="G22" s="77">
        <v>437148</v>
      </c>
      <c r="H22" s="77">
        <v>430918</v>
      </c>
      <c r="I22" s="77">
        <v>2068383</v>
      </c>
      <c r="J22" s="77">
        <v>694526</v>
      </c>
      <c r="K22" s="77">
        <v>522612</v>
      </c>
      <c r="L22" s="77">
        <v>216216</v>
      </c>
      <c r="M22" s="77">
        <v>270504</v>
      </c>
      <c r="N22" s="77">
        <v>7535680</v>
      </c>
    </row>
    <row r="23" spans="1:14" x14ac:dyDescent="0.3">
      <c r="A23" s="75" t="s">
        <v>110</v>
      </c>
      <c r="B23" s="76">
        <v>250805</v>
      </c>
      <c r="C23" s="76">
        <v>130396</v>
      </c>
      <c r="D23" s="76">
        <v>112712</v>
      </c>
      <c r="E23" s="76">
        <v>149536</v>
      </c>
      <c r="F23" s="76">
        <v>319294</v>
      </c>
      <c r="G23" s="76">
        <v>213257</v>
      </c>
      <c r="H23" s="76">
        <v>149919</v>
      </c>
      <c r="I23" s="76">
        <v>126056</v>
      </c>
      <c r="J23" s="76">
        <v>114835</v>
      </c>
      <c r="K23" s="76">
        <v>107663</v>
      </c>
      <c r="L23" s="76">
        <v>113350</v>
      </c>
      <c r="M23" s="76">
        <v>124305</v>
      </c>
      <c r="N23" s="76">
        <v>1912128</v>
      </c>
    </row>
    <row r="24" spans="1:14" x14ac:dyDescent="0.3">
      <c r="A24" s="75" t="s">
        <v>126</v>
      </c>
      <c r="B24" s="77">
        <v>10302413</v>
      </c>
      <c r="C24" s="77">
        <v>10286282</v>
      </c>
      <c r="D24" s="77">
        <v>13616153</v>
      </c>
      <c r="E24" s="77">
        <v>13596527</v>
      </c>
      <c r="F24" s="77">
        <v>12999174</v>
      </c>
      <c r="G24" s="77">
        <v>10105182</v>
      </c>
      <c r="H24" s="77">
        <v>7063874</v>
      </c>
      <c r="I24" s="77">
        <v>8503007</v>
      </c>
      <c r="J24" s="77">
        <v>9599728</v>
      </c>
      <c r="K24" s="77">
        <v>9803547</v>
      </c>
      <c r="L24" s="77">
        <v>9442127</v>
      </c>
      <c r="M24" s="77">
        <v>10030833</v>
      </c>
      <c r="N24" s="77">
        <v>125348847</v>
      </c>
    </row>
    <row r="25" spans="1:14" x14ac:dyDescent="0.3">
      <c r="A25" s="75" t="s">
        <v>111</v>
      </c>
      <c r="B25" s="76">
        <v>968704</v>
      </c>
      <c r="C25" s="76">
        <v>1695997</v>
      </c>
      <c r="D25" s="76">
        <v>2837215</v>
      </c>
      <c r="E25" s="76">
        <v>2739432</v>
      </c>
      <c r="F25" s="76">
        <v>2768738</v>
      </c>
      <c r="G25" s="76">
        <v>2861815</v>
      </c>
      <c r="H25" s="76">
        <v>2000536</v>
      </c>
      <c r="I25" s="76">
        <v>1759616</v>
      </c>
      <c r="J25" s="76">
        <v>1126888</v>
      </c>
      <c r="K25" s="76">
        <v>1856916</v>
      </c>
      <c r="L25" s="76">
        <v>2816094</v>
      </c>
      <c r="M25" s="76">
        <v>1334318</v>
      </c>
      <c r="N25" s="76">
        <v>24766269</v>
      </c>
    </row>
    <row r="26" spans="1:14" x14ac:dyDescent="0.3">
      <c r="A26" s="75" t="s">
        <v>117</v>
      </c>
      <c r="B26" s="77" t="s">
        <v>104</v>
      </c>
      <c r="C26" s="77" t="s">
        <v>104</v>
      </c>
      <c r="D26" s="77" t="s">
        <v>104</v>
      </c>
      <c r="E26" s="77" t="s">
        <v>104</v>
      </c>
      <c r="F26" s="77" t="s">
        <v>104</v>
      </c>
      <c r="G26" s="77" t="s">
        <v>104</v>
      </c>
      <c r="H26" s="77" t="s">
        <v>104</v>
      </c>
      <c r="I26" s="77" t="s">
        <v>104</v>
      </c>
      <c r="J26" s="77" t="s">
        <v>104</v>
      </c>
      <c r="K26" s="77" t="s">
        <v>104</v>
      </c>
      <c r="L26" s="77" t="s">
        <v>104</v>
      </c>
      <c r="M26" s="77" t="s">
        <v>104</v>
      </c>
      <c r="N26" s="77" t="s">
        <v>104</v>
      </c>
    </row>
    <row r="27" spans="1:14" x14ac:dyDescent="0.3">
      <c r="A27" s="75" t="s">
        <v>108</v>
      </c>
      <c r="B27" s="76" t="s">
        <v>104</v>
      </c>
      <c r="C27" s="76" t="s">
        <v>104</v>
      </c>
      <c r="D27" s="76" t="s">
        <v>104</v>
      </c>
      <c r="E27" s="76" t="s">
        <v>104</v>
      </c>
      <c r="F27" s="76">
        <v>29917</v>
      </c>
      <c r="G27" s="76">
        <v>102632</v>
      </c>
      <c r="H27" s="76">
        <v>82120</v>
      </c>
      <c r="I27" s="76">
        <v>148249</v>
      </c>
      <c r="J27" s="76">
        <v>141332</v>
      </c>
      <c r="K27" s="76">
        <v>130829</v>
      </c>
      <c r="L27" s="76">
        <v>154942</v>
      </c>
      <c r="M27" s="76">
        <v>115060</v>
      </c>
      <c r="N27" s="76">
        <v>905081</v>
      </c>
    </row>
    <row r="28" spans="1:14" x14ac:dyDescent="0.3">
      <c r="A28" s="75" t="s">
        <v>112</v>
      </c>
      <c r="B28" s="77">
        <v>18541170</v>
      </c>
      <c r="C28" s="77">
        <v>15129041</v>
      </c>
      <c r="D28" s="77">
        <v>16625958</v>
      </c>
      <c r="E28" s="77">
        <v>15031367</v>
      </c>
      <c r="F28" s="77">
        <v>11077270</v>
      </c>
      <c r="G28" s="77">
        <v>11033262</v>
      </c>
      <c r="H28" s="77">
        <v>10165459</v>
      </c>
      <c r="I28" s="77">
        <v>8732985</v>
      </c>
      <c r="J28" s="77">
        <v>8604844</v>
      </c>
      <c r="K28" s="77">
        <v>7340069</v>
      </c>
      <c r="L28" s="77">
        <v>7605185</v>
      </c>
      <c r="M28" s="77">
        <v>9593910</v>
      </c>
      <c r="N28" s="77">
        <v>139480520</v>
      </c>
    </row>
    <row r="29" spans="1:14" x14ac:dyDescent="0.3">
      <c r="A29" s="75" t="s">
        <v>115</v>
      </c>
      <c r="B29" s="76">
        <v>1317932</v>
      </c>
      <c r="C29" s="76">
        <v>1091556</v>
      </c>
      <c r="D29" s="76">
        <v>2172204</v>
      </c>
      <c r="E29" s="76">
        <v>1481125</v>
      </c>
      <c r="F29" s="76">
        <v>958487</v>
      </c>
      <c r="G29" s="76">
        <v>1380470</v>
      </c>
      <c r="H29" s="76">
        <v>1339235</v>
      </c>
      <c r="I29" s="76">
        <v>1386301</v>
      </c>
      <c r="J29" s="76">
        <v>1463688</v>
      </c>
      <c r="K29" s="76">
        <v>1875044</v>
      </c>
      <c r="L29" s="76">
        <v>1488363</v>
      </c>
      <c r="M29" s="76">
        <v>1796064</v>
      </c>
      <c r="N29" s="76">
        <v>17750469</v>
      </c>
    </row>
    <row r="30" spans="1:14" x14ac:dyDescent="0.3">
      <c r="A30" s="75" t="s">
        <v>116</v>
      </c>
      <c r="B30" s="77" t="s">
        <v>104</v>
      </c>
      <c r="C30" s="77" t="s">
        <v>104</v>
      </c>
      <c r="D30" s="77" t="s">
        <v>104</v>
      </c>
      <c r="E30" s="77" t="s">
        <v>104</v>
      </c>
      <c r="F30" s="77" t="s">
        <v>104</v>
      </c>
      <c r="G30" s="77" t="s">
        <v>104</v>
      </c>
      <c r="H30" s="77" t="s">
        <v>104</v>
      </c>
      <c r="I30" s="77" t="s">
        <v>104</v>
      </c>
      <c r="J30" s="77" t="s">
        <v>104</v>
      </c>
      <c r="K30" s="77" t="s">
        <v>104</v>
      </c>
      <c r="L30" s="77" t="s">
        <v>104</v>
      </c>
      <c r="M30" s="77" t="s">
        <v>104</v>
      </c>
      <c r="N30" s="77" t="s">
        <v>104</v>
      </c>
    </row>
    <row r="31" spans="1:14" x14ac:dyDescent="0.3">
      <c r="A31" s="75" t="s">
        <v>114</v>
      </c>
      <c r="B31" s="76" t="s">
        <v>104</v>
      </c>
      <c r="C31" s="76" t="s">
        <v>104</v>
      </c>
      <c r="D31" s="76" t="s">
        <v>104</v>
      </c>
      <c r="E31" s="76" t="s">
        <v>104</v>
      </c>
      <c r="F31" s="76" t="s">
        <v>104</v>
      </c>
      <c r="G31" s="76" t="s">
        <v>104</v>
      </c>
      <c r="H31" s="76" t="s">
        <v>104</v>
      </c>
      <c r="I31" s="76" t="s">
        <v>104</v>
      </c>
      <c r="J31" s="76" t="s">
        <v>104</v>
      </c>
      <c r="K31" s="76" t="s">
        <v>104</v>
      </c>
      <c r="L31" s="76" t="s">
        <v>104</v>
      </c>
      <c r="M31" s="76" t="s">
        <v>104</v>
      </c>
      <c r="N31" s="76" t="s">
        <v>104</v>
      </c>
    </row>
    <row r="32" spans="1:14" x14ac:dyDescent="0.3">
      <c r="A32" s="75" t="s">
        <v>44</v>
      </c>
      <c r="B32" s="77">
        <v>279913</v>
      </c>
      <c r="C32" s="77">
        <v>269233</v>
      </c>
      <c r="D32" s="77">
        <v>324466</v>
      </c>
      <c r="E32" s="77">
        <v>339970</v>
      </c>
      <c r="F32" s="77">
        <v>435153</v>
      </c>
      <c r="G32" s="77">
        <v>354502</v>
      </c>
      <c r="H32" s="77">
        <v>316394</v>
      </c>
      <c r="I32" s="77">
        <v>350118</v>
      </c>
      <c r="J32" s="77">
        <v>350404</v>
      </c>
      <c r="K32" s="77">
        <v>573079</v>
      </c>
      <c r="L32" s="77">
        <v>599048</v>
      </c>
      <c r="M32" s="77">
        <v>419003</v>
      </c>
      <c r="N32" s="77">
        <v>4611283</v>
      </c>
    </row>
    <row r="33" spans="1:14" x14ac:dyDescent="0.3">
      <c r="A33" s="75" t="s">
        <v>118</v>
      </c>
      <c r="B33" s="76">
        <v>18101495</v>
      </c>
      <c r="C33" s="76">
        <v>20178743</v>
      </c>
      <c r="D33" s="76">
        <v>24333302</v>
      </c>
      <c r="E33" s="76">
        <v>20838994</v>
      </c>
      <c r="F33" s="76">
        <v>29641495</v>
      </c>
      <c r="G33" s="76">
        <v>22726550</v>
      </c>
      <c r="H33" s="76">
        <v>17541381</v>
      </c>
      <c r="I33" s="76">
        <v>21509977</v>
      </c>
      <c r="J33" s="76">
        <v>22850541</v>
      </c>
      <c r="K33" s="76">
        <v>21950223</v>
      </c>
      <c r="L33" s="76">
        <v>24608445</v>
      </c>
      <c r="M33" s="76">
        <v>26164894</v>
      </c>
      <c r="N33" s="76">
        <v>270446040</v>
      </c>
    </row>
    <row r="34" spans="1:14" x14ac:dyDescent="0.3">
      <c r="A34" s="75" t="s">
        <v>120</v>
      </c>
      <c r="B34" s="77">
        <v>5665975</v>
      </c>
      <c r="C34" s="77">
        <v>6504899</v>
      </c>
      <c r="D34" s="77">
        <v>5663173</v>
      </c>
      <c r="E34" s="77">
        <v>1192077</v>
      </c>
      <c r="F34" s="77">
        <v>1865312</v>
      </c>
      <c r="G34" s="77">
        <v>3389715</v>
      </c>
      <c r="H34" s="77">
        <v>2862058</v>
      </c>
      <c r="I34" s="77">
        <v>3181261</v>
      </c>
      <c r="J34" s="77">
        <v>3225098</v>
      </c>
      <c r="K34" s="77">
        <v>2236565</v>
      </c>
      <c r="L34" s="77">
        <v>824826</v>
      </c>
      <c r="M34" s="77">
        <v>852267</v>
      </c>
      <c r="N34" s="77">
        <v>37463226</v>
      </c>
    </row>
    <row r="35" spans="1:14" x14ac:dyDescent="0.3">
      <c r="A35" s="75" t="s">
        <v>37</v>
      </c>
      <c r="B35" s="76">
        <v>587252</v>
      </c>
      <c r="C35" s="76">
        <v>319280</v>
      </c>
      <c r="D35" s="76">
        <v>550010</v>
      </c>
      <c r="E35" s="76">
        <v>762942</v>
      </c>
      <c r="F35" s="76">
        <v>1027155</v>
      </c>
      <c r="G35" s="76">
        <v>594133</v>
      </c>
      <c r="H35" s="76">
        <v>304236</v>
      </c>
      <c r="I35" s="76">
        <v>431822</v>
      </c>
      <c r="J35" s="76">
        <v>172949</v>
      </c>
      <c r="K35" s="76">
        <v>164979</v>
      </c>
      <c r="L35" s="76">
        <v>126916</v>
      </c>
      <c r="M35" s="76">
        <v>96617</v>
      </c>
      <c r="N35" s="76">
        <v>5138291</v>
      </c>
    </row>
    <row r="36" spans="1:14" x14ac:dyDescent="0.3">
      <c r="A36" s="75" t="s">
        <v>121</v>
      </c>
      <c r="B36" s="77" t="s">
        <v>104</v>
      </c>
      <c r="C36" s="77" t="s">
        <v>104</v>
      </c>
      <c r="D36" s="77">
        <v>944663</v>
      </c>
      <c r="E36" s="77">
        <v>263505</v>
      </c>
      <c r="F36" s="77">
        <v>114150</v>
      </c>
      <c r="G36" s="77">
        <v>13506</v>
      </c>
      <c r="H36" s="77" t="s">
        <v>104</v>
      </c>
      <c r="I36" s="77" t="s">
        <v>104</v>
      </c>
      <c r="J36" s="77" t="s">
        <v>104</v>
      </c>
      <c r="K36" s="77" t="s">
        <v>104</v>
      </c>
      <c r="L36" s="77" t="s">
        <v>104</v>
      </c>
      <c r="M36" s="77" t="s">
        <v>104</v>
      </c>
      <c r="N36" s="77">
        <v>1335824</v>
      </c>
    </row>
    <row r="37" spans="1:14" x14ac:dyDescent="0.3">
      <c r="A37" s="75" t="s">
        <v>125</v>
      </c>
      <c r="B37" s="76">
        <v>6982167</v>
      </c>
      <c r="C37" s="76">
        <v>5458567</v>
      </c>
      <c r="D37" s="76">
        <v>6179487</v>
      </c>
      <c r="E37" s="76">
        <v>6526300</v>
      </c>
      <c r="F37" s="76">
        <v>5120386</v>
      </c>
      <c r="G37" s="76">
        <v>4610445</v>
      </c>
      <c r="H37" s="76">
        <v>4631163</v>
      </c>
      <c r="I37" s="76">
        <v>6288118</v>
      </c>
      <c r="J37" s="76">
        <v>5190198</v>
      </c>
      <c r="K37" s="76">
        <v>4495516</v>
      </c>
      <c r="L37" s="76">
        <v>4843312</v>
      </c>
      <c r="M37" s="76">
        <v>4833804</v>
      </c>
      <c r="N37" s="76">
        <v>65159463</v>
      </c>
    </row>
    <row r="38" spans="1:14" x14ac:dyDescent="0.3">
      <c r="A38" s="75" t="s">
        <v>122</v>
      </c>
      <c r="B38" s="77">
        <v>4460241</v>
      </c>
      <c r="C38" s="77">
        <v>4737075</v>
      </c>
      <c r="D38" s="77">
        <v>6968756</v>
      </c>
      <c r="E38" s="77">
        <v>3360023</v>
      </c>
      <c r="F38" s="77">
        <v>3333079</v>
      </c>
      <c r="G38" s="77">
        <v>2884962</v>
      </c>
      <c r="H38" s="77">
        <v>1621713</v>
      </c>
      <c r="I38" s="77">
        <v>1935251</v>
      </c>
      <c r="J38" s="77">
        <v>1929898</v>
      </c>
      <c r="K38" s="77">
        <v>2003539</v>
      </c>
      <c r="L38" s="77">
        <v>2387140</v>
      </c>
      <c r="M38" s="77">
        <v>2799591</v>
      </c>
      <c r="N38" s="77">
        <v>38421268</v>
      </c>
    </row>
    <row r="39" spans="1:14" x14ac:dyDescent="0.3">
      <c r="A39" s="75" t="s">
        <v>123</v>
      </c>
      <c r="B39" s="76" t="s">
        <v>104</v>
      </c>
      <c r="C39" s="76" t="s">
        <v>104</v>
      </c>
      <c r="D39" s="76" t="s">
        <v>104</v>
      </c>
      <c r="E39" s="76" t="s">
        <v>104</v>
      </c>
      <c r="F39" s="76" t="s">
        <v>104</v>
      </c>
      <c r="G39" s="76" t="s">
        <v>104</v>
      </c>
      <c r="H39" s="76" t="s">
        <v>104</v>
      </c>
      <c r="I39" s="76" t="s">
        <v>104</v>
      </c>
      <c r="J39" s="76" t="s">
        <v>104</v>
      </c>
      <c r="K39" s="76" t="s">
        <v>104</v>
      </c>
      <c r="L39" s="76" t="s">
        <v>104</v>
      </c>
      <c r="M39" s="76" t="s">
        <v>104</v>
      </c>
      <c r="N39" s="76" t="s">
        <v>104</v>
      </c>
    </row>
    <row r="41" spans="1:14" x14ac:dyDescent="0.3">
      <c r="A41" s="69" t="s">
        <v>269</v>
      </c>
    </row>
    <row r="42" spans="1:14" x14ac:dyDescent="0.3">
      <c r="A42" s="69" t="s">
        <v>104</v>
      </c>
      <c r="B42" s="68" t="s">
        <v>127</v>
      </c>
    </row>
    <row r="43" spans="1:14" x14ac:dyDescent="0.3">
      <c r="A43" s="69"/>
      <c r="B43" s="68"/>
    </row>
    <row r="44" spans="1:14" x14ac:dyDescent="0.3">
      <c r="A44" s="68" t="s">
        <v>278</v>
      </c>
    </row>
    <row r="45" spans="1:14" x14ac:dyDescent="0.3">
      <c r="A45" s="68" t="s">
        <v>249</v>
      </c>
      <c r="B45" s="69" t="s">
        <v>276</v>
      </c>
    </row>
    <row r="46" spans="1:14" x14ac:dyDescent="0.3">
      <c r="A46" s="68" t="s">
        <v>250</v>
      </c>
      <c r="B46" s="68" t="s">
        <v>277</v>
      </c>
    </row>
    <row r="48" spans="1:14" x14ac:dyDescent="0.3">
      <c r="A48" s="69" t="s">
        <v>95</v>
      </c>
      <c r="C48" s="68" t="s">
        <v>88</v>
      </c>
    </row>
    <row r="49" spans="1:14" x14ac:dyDescent="0.3">
      <c r="A49" s="69" t="s">
        <v>96</v>
      </c>
      <c r="C49" s="68" t="s">
        <v>97</v>
      </c>
    </row>
    <row r="50" spans="1:14" x14ac:dyDescent="0.3">
      <c r="A50" s="69" t="s">
        <v>98</v>
      </c>
      <c r="C50" s="68" t="s">
        <v>99</v>
      </c>
    </row>
    <row r="51" spans="1:14" x14ac:dyDescent="0.3">
      <c r="A51" s="69" t="s">
        <v>100</v>
      </c>
      <c r="C51" s="68" t="s">
        <v>128</v>
      </c>
    </row>
    <row r="53" spans="1:14" x14ac:dyDescent="0.3">
      <c r="A53" s="70" t="s">
        <v>251</v>
      </c>
      <c r="B53" s="71" t="s">
        <v>252</v>
      </c>
      <c r="C53" s="71" t="s">
        <v>253</v>
      </c>
      <c r="D53" s="71" t="s">
        <v>254</v>
      </c>
      <c r="E53" s="71" t="s">
        <v>255</v>
      </c>
      <c r="F53" s="71" t="s">
        <v>256</v>
      </c>
      <c r="G53" s="71" t="s">
        <v>257</v>
      </c>
      <c r="H53" s="71" t="s">
        <v>258</v>
      </c>
      <c r="I53" s="71" t="s">
        <v>259</v>
      </c>
      <c r="J53" s="71" t="s">
        <v>260</v>
      </c>
      <c r="K53" s="71" t="s">
        <v>261</v>
      </c>
      <c r="L53" s="71" t="s">
        <v>262</v>
      </c>
      <c r="M53" s="71" t="s">
        <v>263</v>
      </c>
      <c r="N53" s="71" t="s">
        <v>264</v>
      </c>
    </row>
    <row r="54" spans="1:14" x14ac:dyDescent="0.3">
      <c r="A54" s="70" t="s">
        <v>265</v>
      </c>
      <c r="B54" s="72" t="s">
        <v>266</v>
      </c>
      <c r="C54" s="72" t="s">
        <v>266</v>
      </c>
      <c r="D54" s="72" t="s">
        <v>266</v>
      </c>
      <c r="E54" s="72" t="s">
        <v>266</v>
      </c>
      <c r="F54" s="72" t="s">
        <v>266</v>
      </c>
      <c r="G54" s="72" t="s">
        <v>266</v>
      </c>
      <c r="H54" s="72" t="s">
        <v>266</v>
      </c>
      <c r="I54" s="72" t="s">
        <v>266</v>
      </c>
      <c r="J54" s="72" t="s">
        <v>266</v>
      </c>
      <c r="K54" s="72" t="s">
        <v>266</v>
      </c>
      <c r="L54" s="72" t="s">
        <v>266</v>
      </c>
      <c r="M54" s="72" t="s">
        <v>266</v>
      </c>
      <c r="N54" s="72" t="s">
        <v>267</v>
      </c>
    </row>
    <row r="55" spans="1:14" x14ac:dyDescent="0.3">
      <c r="A55" s="73" t="s">
        <v>268</v>
      </c>
      <c r="B55" s="74" t="s">
        <v>82</v>
      </c>
      <c r="C55" s="74" t="s">
        <v>82</v>
      </c>
      <c r="D55" s="74" t="s">
        <v>82</v>
      </c>
      <c r="E55" s="74" t="s">
        <v>82</v>
      </c>
      <c r="F55" s="74" t="s">
        <v>82</v>
      </c>
      <c r="G55" s="74" t="s">
        <v>82</v>
      </c>
      <c r="H55" s="74" t="s">
        <v>82</v>
      </c>
      <c r="I55" s="74" t="s">
        <v>82</v>
      </c>
      <c r="J55" s="74" t="s">
        <v>82</v>
      </c>
      <c r="K55" s="74" t="s">
        <v>82</v>
      </c>
      <c r="L55" s="74" t="s">
        <v>82</v>
      </c>
      <c r="M55" s="74" t="s">
        <v>82</v>
      </c>
      <c r="N55" s="74" t="s">
        <v>82</v>
      </c>
    </row>
    <row r="56" spans="1:14" x14ac:dyDescent="0.3">
      <c r="A56" s="75" t="s">
        <v>119</v>
      </c>
      <c r="B56" s="76" t="s">
        <v>104</v>
      </c>
      <c r="C56" s="76" t="s">
        <v>104</v>
      </c>
      <c r="D56" s="76" t="s">
        <v>104</v>
      </c>
      <c r="E56" s="76" t="s">
        <v>104</v>
      </c>
      <c r="F56" s="76" t="s">
        <v>104</v>
      </c>
      <c r="G56" s="76" t="s">
        <v>104</v>
      </c>
      <c r="H56" s="76" t="s">
        <v>104</v>
      </c>
      <c r="I56" s="76" t="s">
        <v>104</v>
      </c>
      <c r="J56" s="76" t="s">
        <v>104</v>
      </c>
      <c r="K56" s="76" t="s">
        <v>104</v>
      </c>
      <c r="L56" s="76" t="s">
        <v>104</v>
      </c>
      <c r="M56" s="76" t="s">
        <v>104</v>
      </c>
      <c r="N56" s="76" t="s">
        <v>104</v>
      </c>
    </row>
    <row r="57" spans="1:14" x14ac:dyDescent="0.3">
      <c r="A57" s="75" t="s">
        <v>102</v>
      </c>
      <c r="B57" s="78">
        <v>155510.84</v>
      </c>
      <c r="C57" s="78">
        <v>81038.66</v>
      </c>
      <c r="D57" s="78">
        <v>187756.64</v>
      </c>
      <c r="E57" s="78">
        <v>150989.26999999999</v>
      </c>
      <c r="F57" s="78">
        <v>163360.9</v>
      </c>
      <c r="G57" s="78">
        <v>148831.6</v>
      </c>
      <c r="H57" s="78">
        <v>108851.52</v>
      </c>
      <c r="I57" s="78">
        <v>149511.28</v>
      </c>
      <c r="J57" s="78">
        <v>132293.68</v>
      </c>
      <c r="K57" s="78">
        <v>126435.59</v>
      </c>
      <c r="L57" s="78">
        <v>78986.75</v>
      </c>
      <c r="M57" s="78">
        <v>101482.28</v>
      </c>
      <c r="N57" s="78">
        <v>1585049.01</v>
      </c>
    </row>
    <row r="58" spans="1:14" x14ac:dyDescent="0.3">
      <c r="A58" s="75" t="s">
        <v>28</v>
      </c>
      <c r="B58" s="79">
        <v>26964.080000000002</v>
      </c>
      <c r="C58" s="79">
        <v>24904.57</v>
      </c>
      <c r="D58" s="79">
        <v>36000.51</v>
      </c>
      <c r="E58" s="79">
        <v>31368.47</v>
      </c>
      <c r="F58" s="79">
        <v>37029.839999999997</v>
      </c>
      <c r="G58" s="79">
        <v>26889.66</v>
      </c>
      <c r="H58" s="79">
        <v>18824.93</v>
      </c>
      <c r="I58" s="79">
        <v>12068.78</v>
      </c>
      <c r="J58" s="79">
        <v>23952.799999999999</v>
      </c>
      <c r="K58" s="79">
        <v>31387.58</v>
      </c>
      <c r="L58" s="79">
        <v>22433.759999999998</v>
      </c>
      <c r="M58" s="79">
        <v>15718.51</v>
      </c>
      <c r="N58" s="79">
        <v>307543.49</v>
      </c>
    </row>
    <row r="59" spans="1:14" x14ac:dyDescent="0.3">
      <c r="A59" s="75" t="s">
        <v>113</v>
      </c>
      <c r="B59" s="78">
        <v>3644.1</v>
      </c>
      <c r="C59" s="78">
        <v>2904.72</v>
      </c>
      <c r="D59" s="78">
        <v>1048</v>
      </c>
      <c r="E59" s="78">
        <v>2911.82</v>
      </c>
      <c r="F59" s="78">
        <v>3597.73</v>
      </c>
      <c r="G59" s="78">
        <v>1643.82</v>
      </c>
      <c r="H59" s="78">
        <v>2708.13</v>
      </c>
      <c r="I59" s="78">
        <v>4672.7700000000004</v>
      </c>
      <c r="J59" s="78">
        <v>2522.73</v>
      </c>
      <c r="K59" s="78">
        <v>1485.91</v>
      </c>
      <c r="L59" s="78">
        <v>4515</v>
      </c>
      <c r="M59" s="78">
        <v>3186.83</v>
      </c>
      <c r="N59" s="78">
        <v>34841.56</v>
      </c>
    </row>
    <row r="60" spans="1:14" x14ac:dyDescent="0.3">
      <c r="A60" s="75" t="s">
        <v>103</v>
      </c>
      <c r="B60" s="76" t="s">
        <v>104</v>
      </c>
      <c r="C60" s="76" t="s">
        <v>104</v>
      </c>
      <c r="D60" s="76" t="s">
        <v>104</v>
      </c>
      <c r="E60" s="76" t="s">
        <v>104</v>
      </c>
      <c r="F60" s="76" t="s">
        <v>104</v>
      </c>
      <c r="G60" s="76" t="s">
        <v>104</v>
      </c>
      <c r="H60" s="76" t="s">
        <v>104</v>
      </c>
      <c r="I60" s="76" t="s">
        <v>104</v>
      </c>
      <c r="J60" s="76" t="s">
        <v>104</v>
      </c>
      <c r="K60" s="76" t="s">
        <v>104</v>
      </c>
      <c r="L60" s="76" t="s">
        <v>104</v>
      </c>
      <c r="M60" s="76" t="s">
        <v>104</v>
      </c>
      <c r="N60" s="76" t="s">
        <v>104</v>
      </c>
    </row>
    <row r="61" spans="1:14" x14ac:dyDescent="0.3">
      <c r="A61" s="75" t="s">
        <v>106</v>
      </c>
      <c r="B61" s="78">
        <v>159948.16</v>
      </c>
      <c r="C61" s="78">
        <v>174058.02</v>
      </c>
      <c r="D61" s="78">
        <v>140637.14000000001</v>
      </c>
      <c r="E61" s="78">
        <v>172110.55</v>
      </c>
      <c r="F61" s="78">
        <v>184754.34</v>
      </c>
      <c r="G61" s="78">
        <v>133595.57</v>
      </c>
      <c r="H61" s="78">
        <v>95105.49</v>
      </c>
      <c r="I61" s="78">
        <v>137188.07</v>
      </c>
      <c r="J61" s="78">
        <v>143271.72</v>
      </c>
      <c r="K61" s="78">
        <v>106556.93</v>
      </c>
      <c r="L61" s="78">
        <v>91092.46</v>
      </c>
      <c r="M61" s="78">
        <v>84396.4</v>
      </c>
      <c r="N61" s="78">
        <v>1622714.85</v>
      </c>
    </row>
    <row r="62" spans="1:14" x14ac:dyDescent="0.3">
      <c r="A62" s="75" t="s">
        <v>105</v>
      </c>
      <c r="B62" s="79">
        <v>813.19</v>
      </c>
      <c r="C62" s="79">
        <v>5082.49</v>
      </c>
      <c r="D62" s="79">
        <v>4269.3</v>
      </c>
      <c r="E62" s="79">
        <v>6284.79</v>
      </c>
      <c r="F62" s="79">
        <v>6098.97</v>
      </c>
      <c r="G62" s="79">
        <v>5671.38</v>
      </c>
      <c r="H62" s="79">
        <v>4879.1899999999996</v>
      </c>
      <c r="I62" s="79">
        <v>4879.17</v>
      </c>
      <c r="J62" s="79">
        <v>4879.17</v>
      </c>
      <c r="K62" s="79">
        <v>7115.46</v>
      </c>
      <c r="L62" s="79">
        <v>4856.5</v>
      </c>
      <c r="M62" s="79">
        <v>4269.28</v>
      </c>
      <c r="N62" s="79">
        <v>59098.89</v>
      </c>
    </row>
    <row r="63" spans="1:14" x14ac:dyDescent="0.3">
      <c r="A63" s="75" t="s">
        <v>107</v>
      </c>
      <c r="B63" s="77" t="s">
        <v>104</v>
      </c>
      <c r="C63" s="77" t="s">
        <v>104</v>
      </c>
      <c r="D63" s="78">
        <v>4256.8100000000004</v>
      </c>
      <c r="E63" s="77" t="s">
        <v>104</v>
      </c>
      <c r="F63" s="77" t="s">
        <v>104</v>
      </c>
      <c r="G63" s="77" t="s">
        <v>104</v>
      </c>
      <c r="H63" s="77" t="s">
        <v>104</v>
      </c>
      <c r="I63" s="77" t="s">
        <v>104</v>
      </c>
      <c r="J63" s="77" t="s">
        <v>104</v>
      </c>
      <c r="K63" s="77" t="s">
        <v>104</v>
      </c>
      <c r="L63" s="77" t="s">
        <v>104</v>
      </c>
      <c r="M63" s="77" t="s">
        <v>104</v>
      </c>
      <c r="N63" s="78">
        <v>4256.8100000000004</v>
      </c>
    </row>
    <row r="64" spans="1:14" x14ac:dyDescent="0.3">
      <c r="A64" s="75" t="s">
        <v>109</v>
      </c>
      <c r="B64" s="79">
        <v>3629.56</v>
      </c>
      <c r="C64" s="79">
        <v>2835.94</v>
      </c>
      <c r="D64" s="79">
        <v>4035.94</v>
      </c>
      <c r="E64" s="79">
        <v>17483.66</v>
      </c>
      <c r="F64" s="79">
        <v>15618.52</v>
      </c>
      <c r="G64" s="79">
        <v>10347.709999999999</v>
      </c>
      <c r="H64" s="79">
        <v>10587.23</v>
      </c>
      <c r="I64" s="79">
        <v>4944.33</v>
      </c>
      <c r="J64" s="79">
        <v>8092.8</v>
      </c>
      <c r="K64" s="79">
        <v>7794.47</v>
      </c>
      <c r="L64" s="79">
        <v>5855.66</v>
      </c>
      <c r="M64" s="79">
        <v>2871.36</v>
      </c>
      <c r="N64" s="79">
        <v>94097.18</v>
      </c>
    </row>
    <row r="65" spans="1:14" x14ac:dyDescent="0.3">
      <c r="A65" s="75" t="s">
        <v>124</v>
      </c>
      <c r="B65" s="78">
        <v>8300.69</v>
      </c>
      <c r="C65" s="78">
        <v>9927.76</v>
      </c>
      <c r="D65" s="78">
        <v>7220.63</v>
      </c>
      <c r="E65" s="78">
        <v>6313.48</v>
      </c>
      <c r="F65" s="78">
        <v>8735.31</v>
      </c>
      <c r="G65" s="78">
        <v>5951.36</v>
      </c>
      <c r="H65" s="78">
        <v>5892.28</v>
      </c>
      <c r="I65" s="78">
        <v>32724.91</v>
      </c>
      <c r="J65" s="78">
        <v>9993.07</v>
      </c>
      <c r="K65" s="78">
        <v>7123.04</v>
      </c>
      <c r="L65" s="78">
        <v>3096.85</v>
      </c>
      <c r="M65" s="78">
        <v>3639.31</v>
      </c>
      <c r="N65" s="78">
        <v>108918.69</v>
      </c>
    </row>
    <row r="66" spans="1:14" x14ac:dyDescent="0.3">
      <c r="A66" s="75" t="s">
        <v>110</v>
      </c>
      <c r="B66" s="79">
        <v>4039.55</v>
      </c>
      <c r="C66" s="79">
        <v>2007.95</v>
      </c>
      <c r="D66" s="79">
        <v>1785.19</v>
      </c>
      <c r="E66" s="79">
        <v>2474.75</v>
      </c>
      <c r="F66" s="79">
        <v>5643.62</v>
      </c>
      <c r="G66" s="79">
        <v>3882.3</v>
      </c>
      <c r="H66" s="79">
        <v>2285.66</v>
      </c>
      <c r="I66" s="79">
        <v>1953.99</v>
      </c>
      <c r="J66" s="79">
        <v>1810.39</v>
      </c>
      <c r="K66" s="79">
        <v>1619.99</v>
      </c>
      <c r="L66" s="79">
        <v>1635.88</v>
      </c>
      <c r="M66" s="79">
        <v>1322.05</v>
      </c>
      <c r="N66" s="79">
        <v>30461.32</v>
      </c>
    </row>
    <row r="67" spans="1:14" x14ac:dyDescent="0.3">
      <c r="A67" s="75" t="s">
        <v>126</v>
      </c>
      <c r="B67" s="78">
        <v>164265.60000000001</v>
      </c>
      <c r="C67" s="78">
        <v>159400.47</v>
      </c>
      <c r="D67" s="78">
        <v>201070.15</v>
      </c>
      <c r="E67" s="78">
        <v>200655.86</v>
      </c>
      <c r="F67" s="78">
        <v>195037.32</v>
      </c>
      <c r="G67" s="78">
        <v>154092.85</v>
      </c>
      <c r="H67" s="78">
        <v>102656.59</v>
      </c>
      <c r="I67" s="78">
        <v>120439.09</v>
      </c>
      <c r="J67" s="78">
        <v>129455.99</v>
      </c>
      <c r="K67" s="78">
        <v>126826.03</v>
      </c>
      <c r="L67" s="78">
        <v>117886.14</v>
      </c>
      <c r="M67" s="78">
        <v>125733.15</v>
      </c>
      <c r="N67" s="78">
        <v>1797519.24</v>
      </c>
    </row>
    <row r="68" spans="1:14" x14ac:dyDescent="0.3">
      <c r="A68" s="75" t="s">
        <v>111</v>
      </c>
      <c r="B68" s="79">
        <v>14367.67</v>
      </c>
      <c r="C68" s="79">
        <v>22035.98</v>
      </c>
      <c r="D68" s="79">
        <v>36667.769999999997</v>
      </c>
      <c r="E68" s="79">
        <v>36316.36</v>
      </c>
      <c r="F68" s="79">
        <v>36579.58</v>
      </c>
      <c r="G68" s="79">
        <v>38213.03</v>
      </c>
      <c r="H68" s="79">
        <v>31467.54</v>
      </c>
      <c r="I68" s="79">
        <v>26880.17</v>
      </c>
      <c r="J68" s="79">
        <v>16172.23</v>
      </c>
      <c r="K68" s="79">
        <v>22223.48</v>
      </c>
      <c r="L68" s="79">
        <v>32578.5</v>
      </c>
      <c r="M68" s="79">
        <v>15173.58</v>
      </c>
      <c r="N68" s="79">
        <v>328675.89</v>
      </c>
    </row>
    <row r="69" spans="1:14" x14ac:dyDescent="0.3">
      <c r="A69" s="75" t="s">
        <v>117</v>
      </c>
      <c r="B69" s="77" t="s">
        <v>104</v>
      </c>
      <c r="C69" s="77" t="s">
        <v>104</v>
      </c>
      <c r="D69" s="77" t="s">
        <v>104</v>
      </c>
      <c r="E69" s="77" t="s">
        <v>104</v>
      </c>
      <c r="F69" s="77" t="s">
        <v>104</v>
      </c>
      <c r="G69" s="77" t="s">
        <v>104</v>
      </c>
      <c r="H69" s="77" t="s">
        <v>104</v>
      </c>
      <c r="I69" s="77" t="s">
        <v>104</v>
      </c>
      <c r="J69" s="77" t="s">
        <v>104</v>
      </c>
      <c r="K69" s="77" t="s">
        <v>104</v>
      </c>
      <c r="L69" s="77" t="s">
        <v>104</v>
      </c>
      <c r="M69" s="77" t="s">
        <v>104</v>
      </c>
      <c r="N69" s="77" t="s">
        <v>104</v>
      </c>
    </row>
    <row r="70" spans="1:14" x14ac:dyDescent="0.3">
      <c r="A70" s="75" t="s">
        <v>108</v>
      </c>
      <c r="B70" s="79" t="s">
        <v>104</v>
      </c>
      <c r="C70" s="79" t="s">
        <v>104</v>
      </c>
      <c r="D70" s="79" t="s">
        <v>104</v>
      </c>
      <c r="E70" s="79" t="s">
        <v>104</v>
      </c>
      <c r="F70" s="79">
        <v>580.39</v>
      </c>
      <c r="G70" s="79">
        <v>1906.51</v>
      </c>
      <c r="H70" s="79">
        <v>1542.06</v>
      </c>
      <c r="I70" s="79">
        <v>2529.79</v>
      </c>
      <c r="J70" s="79">
        <v>2464.66</v>
      </c>
      <c r="K70" s="79">
        <v>2345.4699999999998</v>
      </c>
      <c r="L70" s="79">
        <v>2368.46</v>
      </c>
      <c r="M70" s="79">
        <v>2192.34</v>
      </c>
      <c r="N70" s="79">
        <v>15929.68</v>
      </c>
    </row>
    <row r="71" spans="1:14" x14ac:dyDescent="0.3">
      <c r="A71" s="75" t="s">
        <v>112</v>
      </c>
      <c r="B71" s="80">
        <v>324951.67999999999</v>
      </c>
      <c r="C71" s="80">
        <v>252008.97</v>
      </c>
      <c r="D71" s="80">
        <v>268544.90999999997</v>
      </c>
      <c r="E71" s="80">
        <v>234815.64</v>
      </c>
      <c r="F71" s="80">
        <v>170776.38</v>
      </c>
      <c r="G71" s="80">
        <v>166013.35</v>
      </c>
      <c r="H71" s="80">
        <v>155863.48000000001</v>
      </c>
      <c r="I71" s="80">
        <v>133119.19</v>
      </c>
      <c r="J71" s="80">
        <v>118549.5</v>
      </c>
      <c r="K71" s="80">
        <v>101351.98</v>
      </c>
      <c r="L71" s="80">
        <v>103135.57</v>
      </c>
      <c r="M71" s="80">
        <v>135229.54999999999</v>
      </c>
      <c r="N71" s="80">
        <v>2164360.2000000002</v>
      </c>
    </row>
    <row r="72" spans="1:14" x14ac:dyDescent="0.3">
      <c r="A72" s="75" t="s">
        <v>115</v>
      </c>
      <c r="B72" s="79">
        <v>22685.59</v>
      </c>
      <c r="C72" s="79">
        <v>17410.009999999998</v>
      </c>
      <c r="D72" s="79">
        <v>29838.9</v>
      </c>
      <c r="E72" s="79">
        <v>23243.43</v>
      </c>
      <c r="F72" s="79">
        <v>16139.44</v>
      </c>
      <c r="G72" s="79">
        <v>21510.76</v>
      </c>
      <c r="H72" s="79">
        <v>17722</v>
      </c>
      <c r="I72" s="79">
        <v>17593.080000000002</v>
      </c>
      <c r="J72" s="79">
        <v>17729.87</v>
      </c>
      <c r="K72" s="79">
        <v>20399.16</v>
      </c>
      <c r="L72" s="79">
        <v>14883.47</v>
      </c>
      <c r="M72" s="79">
        <v>17707.38</v>
      </c>
      <c r="N72" s="79">
        <v>236863.09</v>
      </c>
    </row>
    <row r="73" spans="1:14" x14ac:dyDescent="0.3">
      <c r="A73" s="75" t="s">
        <v>116</v>
      </c>
      <c r="B73" s="77" t="s">
        <v>104</v>
      </c>
      <c r="C73" s="77" t="s">
        <v>104</v>
      </c>
      <c r="D73" s="77" t="s">
        <v>104</v>
      </c>
      <c r="E73" s="77" t="s">
        <v>104</v>
      </c>
      <c r="F73" s="77" t="s">
        <v>104</v>
      </c>
      <c r="G73" s="77" t="s">
        <v>104</v>
      </c>
      <c r="H73" s="77" t="s">
        <v>104</v>
      </c>
      <c r="I73" s="77" t="s">
        <v>104</v>
      </c>
      <c r="J73" s="77" t="s">
        <v>104</v>
      </c>
      <c r="K73" s="77" t="s">
        <v>104</v>
      </c>
      <c r="L73" s="77" t="s">
        <v>104</v>
      </c>
      <c r="M73" s="77" t="s">
        <v>104</v>
      </c>
      <c r="N73" s="77" t="s">
        <v>104</v>
      </c>
    </row>
    <row r="74" spans="1:14" x14ac:dyDescent="0.3">
      <c r="A74" s="75" t="s">
        <v>114</v>
      </c>
      <c r="B74" s="76" t="s">
        <v>104</v>
      </c>
      <c r="C74" s="76" t="s">
        <v>104</v>
      </c>
      <c r="D74" s="76" t="s">
        <v>104</v>
      </c>
      <c r="E74" s="76" t="s">
        <v>104</v>
      </c>
      <c r="F74" s="76" t="s">
        <v>104</v>
      </c>
      <c r="G74" s="76" t="s">
        <v>104</v>
      </c>
      <c r="H74" s="76" t="s">
        <v>104</v>
      </c>
      <c r="I74" s="76" t="s">
        <v>104</v>
      </c>
      <c r="J74" s="76" t="s">
        <v>104</v>
      </c>
      <c r="K74" s="76" t="s">
        <v>104</v>
      </c>
      <c r="L74" s="76" t="s">
        <v>104</v>
      </c>
      <c r="M74" s="76" t="s">
        <v>104</v>
      </c>
      <c r="N74" s="76" t="s">
        <v>104</v>
      </c>
    </row>
    <row r="75" spans="1:14" x14ac:dyDescent="0.3">
      <c r="A75" s="75" t="s">
        <v>44</v>
      </c>
      <c r="B75" s="78">
        <v>4062.36</v>
      </c>
      <c r="C75" s="78">
        <v>3249.68</v>
      </c>
      <c r="D75" s="78">
        <v>3867.33</v>
      </c>
      <c r="E75" s="78">
        <v>4276.22</v>
      </c>
      <c r="F75" s="78">
        <v>5694.61</v>
      </c>
      <c r="G75" s="78">
        <v>4521.99</v>
      </c>
      <c r="H75" s="78">
        <v>4141.04</v>
      </c>
      <c r="I75" s="78">
        <v>4492.91</v>
      </c>
      <c r="J75" s="78">
        <v>4370.84</v>
      </c>
      <c r="K75" s="78">
        <v>6936.25</v>
      </c>
      <c r="L75" s="78">
        <v>7404.16</v>
      </c>
      <c r="M75" s="78">
        <v>5102.32</v>
      </c>
      <c r="N75" s="78">
        <v>58119.71</v>
      </c>
    </row>
    <row r="76" spans="1:14" x14ac:dyDescent="0.3">
      <c r="A76" s="75" t="s">
        <v>118</v>
      </c>
      <c r="B76" s="79">
        <v>296409.58</v>
      </c>
      <c r="C76" s="79">
        <v>303130.09999999998</v>
      </c>
      <c r="D76" s="79">
        <v>355907.92</v>
      </c>
      <c r="E76" s="79">
        <v>301457.28000000003</v>
      </c>
      <c r="F76" s="79">
        <v>432680.18</v>
      </c>
      <c r="G76" s="79">
        <v>320439.02</v>
      </c>
      <c r="H76" s="79">
        <v>251835.21</v>
      </c>
      <c r="I76" s="79">
        <v>287667.84000000003</v>
      </c>
      <c r="J76" s="79">
        <v>300380.86</v>
      </c>
      <c r="K76" s="79">
        <v>268498.98</v>
      </c>
      <c r="L76" s="79">
        <v>282670.59999999998</v>
      </c>
      <c r="M76" s="79">
        <v>320397.09000000003</v>
      </c>
      <c r="N76" s="79">
        <v>3721474.66</v>
      </c>
    </row>
    <row r="77" spans="1:14" x14ac:dyDescent="0.3">
      <c r="A77" s="75" t="s">
        <v>120</v>
      </c>
      <c r="B77" s="78">
        <v>86537.66</v>
      </c>
      <c r="C77" s="78">
        <v>99698.77</v>
      </c>
      <c r="D77" s="78">
        <v>77051.350000000006</v>
      </c>
      <c r="E77" s="78">
        <v>17856.96</v>
      </c>
      <c r="F77" s="78">
        <v>32814.68</v>
      </c>
      <c r="G77" s="78">
        <v>49838.16</v>
      </c>
      <c r="H77" s="78">
        <v>47608.76</v>
      </c>
      <c r="I77" s="78">
        <v>46490.96</v>
      </c>
      <c r="J77" s="78">
        <v>44052.63</v>
      </c>
      <c r="K77" s="78">
        <v>30725.35</v>
      </c>
      <c r="L77" s="78">
        <v>11576.88</v>
      </c>
      <c r="M77" s="78">
        <v>11699.31</v>
      </c>
      <c r="N77" s="78">
        <v>555951.47</v>
      </c>
    </row>
    <row r="78" spans="1:14" x14ac:dyDescent="0.3">
      <c r="A78" s="75" t="s">
        <v>37</v>
      </c>
      <c r="B78" s="79">
        <v>9827.9500000000007</v>
      </c>
      <c r="C78" s="79">
        <v>4136.9799999999996</v>
      </c>
      <c r="D78" s="79">
        <v>7457.92</v>
      </c>
      <c r="E78" s="79">
        <v>11402.42</v>
      </c>
      <c r="F78" s="79">
        <v>16502.259999999998</v>
      </c>
      <c r="G78" s="79">
        <v>8574.42</v>
      </c>
      <c r="H78" s="79">
        <v>3681.05</v>
      </c>
      <c r="I78" s="79">
        <v>5388.45</v>
      </c>
      <c r="J78" s="79">
        <v>1652.03</v>
      </c>
      <c r="K78" s="79">
        <v>1661.82</v>
      </c>
      <c r="L78" s="79">
        <v>1221.71</v>
      </c>
      <c r="M78" s="79">
        <v>1229.2</v>
      </c>
      <c r="N78" s="79">
        <v>72736.210000000006</v>
      </c>
    </row>
    <row r="79" spans="1:14" x14ac:dyDescent="0.3">
      <c r="A79" s="75" t="s">
        <v>121</v>
      </c>
      <c r="B79" s="78" t="s">
        <v>104</v>
      </c>
      <c r="C79" s="78" t="s">
        <v>104</v>
      </c>
      <c r="D79" s="78">
        <v>16569.490000000002</v>
      </c>
      <c r="E79" s="78">
        <v>5657.95</v>
      </c>
      <c r="F79" s="78">
        <v>2303.98</v>
      </c>
      <c r="G79" s="78">
        <v>212.52</v>
      </c>
      <c r="H79" s="78" t="s">
        <v>104</v>
      </c>
      <c r="I79" s="78" t="s">
        <v>104</v>
      </c>
      <c r="J79" s="78" t="s">
        <v>104</v>
      </c>
      <c r="K79" s="78" t="s">
        <v>104</v>
      </c>
      <c r="L79" s="78" t="s">
        <v>104</v>
      </c>
      <c r="M79" s="78" t="s">
        <v>104</v>
      </c>
      <c r="N79" s="78">
        <v>24743.94</v>
      </c>
    </row>
    <row r="80" spans="1:14" x14ac:dyDescent="0.3">
      <c r="A80" s="75" t="s">
        <v>125</v>
      </c>
      <c r="B80" s="79">
        <v>99842.79</v>
      </c>
      <c r="C80" s="79">
        <v>71718.570000000007</v>
      </c>
      <c r="D80" s="79">
        <v>81538.25</v>
      </c>
      <c r="E80" s="79">
        <v>82309.350000000006</v>
      </c>
      <c r="F80" s="79">
        <v>71485.179999999993</v>
      </c>
      <c r="G80" s="79">
        <v>59284.81</v>
      </c>
      <c r="H80" s="79">
        <v>61612.57</v>
      </c>
      <c r="I80" s="79">
        <v>83509.8</v>
      </c>
      <c r="J80" s="79">
        <v>68170.19</v>
      </c>
      <c r="K80" s="79">
        <v>53240.23</v>
      </c>
      <c r="L80" s="79">
        <v>58513.42</v>
      </c>
      <c r="M80" s="79">
        <v>55422.89</v>
      </c>
      <c r="N80" s="79">
        <v>846648.05</v>
      </c>
    </row>
    <row r="81" spans="1:14" x14ac:dyDescent="0.3">
      <c r="A81" s="75" t="s">
        <v>122</v>
      </c>
      <c r="B81" s="78">
        <v>74749.95</v>
      </c>
      <c r="C81" s="78">
        <v>78098.899999999994</v>
      </c>
      <c r="D81" s="78">
        <v>103622.99</v>
      </c>
      <c r="E81" s="78">
        <v>50801.8</v>
      </c>
      <c r="F81" s="78">
        <v>56655.44</v>
      </c>
      <c r="G81" s="78">
        <v>49789.87</v>
      </c>
      <c r="H81" s="78">
        <v>26768.87</v>
      </c>
      <c r="I81" s="78">
        <v>27643.61</v>
      </c>
      <c r="J81" s="78">
        <v>24003.01</v>
      </c>
      <c r="K81" s="78">
        <v>24503.81</v>
      </c>
      <c r="L81" s="78">
        <v>28429.57</v>
      </c>
      <c r="M81" s="78">
        <v>33092.660000000003</v>
      </c>
      <c r="N81" s="78">
        <v>578160.48</v>
      </c>
    </row>
    <row r="82" spans="1:14" x14ac:dyDescent="0.3">
      <c r="A82" s="75" t="s">
        <v>123</v>
      </c>
      <c r="B82" s="76" t="s">
        <v>104</v>
      </c>
      <c r="C82" s="76" t="s">
        <v>104</v>
      </c>
      <c r="D82" s="76" t="s">
        <v>104</v>
      </c>
      <c r="E82" s="76" t="s">
        <v>104</v>
      </c>
      <c r="F82" s="76" t="s">
        <v>104</v>
      </c>
      <c r="G82" s="76" t="s">
        <v>104</v>
      </c>
      <c r="H82" s="76" t="s">
        <v>104</v>
      </c>
      <c r="I82" s="76" t="s">
        <v>104</v>
      </c>
      <c r="J82" s="76" t="s">
        <v>104</v>
      </c>
      <c r="K82" s="76" t="s">
        <v>104</v>
      </c>
      <c r="L82" s="76" t="s">
        <v>104</v>
      </c>
      <c r="M82" s="76" t="s">
        <v>104</v>
      </c>
      <c r="N82" s="76" t="s">
        <v>104</v>
      </c>
    </row>
    <row r="84" spans="1:14" x14ac:dyDescent="0.3">
      <c r="A84" s="69" t="s">
        <v>269</v>
      </c>
    </row>
    <row r="85" spans="1:14" x14ac:dyDescent="0.3">
      <c r="A85" s="69" t="s">
        <v>104</v>
      </c>
      <c r="B85" s="68" t="s">
        <v>127</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I371"/>
  <sheetViews>
    <sheetView workbookViewId="0">
      <selection sqref="A1:E1"/>
    </sheetView>
  </sheetViews>
  <sheetFormatPr baseColWidth="10" defaultRowHeight="14.4" x14ac:dyDescent="0.3"/>
  <cols>
    <col min="2" max="2" width="16.44140625" customWidth="1"/>
    <col min="3" max="3" width="13.109375" customWidth="1"/>
    <col min="4" max="4" width="15.5546875" customWidth="1"/>
    <col min="5" max="5" width="15.6640625" customWidth="1"/>
    <col min="7" max="7" width="17.5546875" bestFit="1" customWidth="1"/>
    <col min="8" max="8" width="18.6640625" bestFit="1" customWidth="1"/>
  </cols>
  <sheetData>
    <row r="1" spans="1:9" ht="15" customHeight="1" x14ac:dyDescent="0.3">
      <c r="A1" s="97" t="s">
        <v>0</v>
      </c>
      <c r="B1" s="97"/>
      <c r="C1" s="97"/>
      <c r="D1" s="97"/>
      <c r="E1" s="97"/>
    </row>
    <row r="2" spans="1:9" x14ac:dyDescent="0.3">
      <c r="A2" s="97" t="s">
        <v>1</v>
      </c>
      <c r="B2" s="97"/>
      <c r="C2" s="97"/>
      <c r="D2" s="97"/>
      <c r="E2" s="97"/>
    </row>
    <row r="3" spans="1:9" ht="15" customHeight="1" x14ac:dyDescent="0.3">
      <c r="A3" s="98" t="s">
        <v>270</v>
      </c>
      <c r="B3" s="98"/>
      <c r="C3" s="98"/>
      <c r="D3" s="98"/>
      <c r="E3" s="98"/>
      <c r="G3" s="6" t="s">
        <v>271</v>
      </c>
    </row>
    <row r="4" spans="1:9" ht="15" customHeight="1" x14ac:dyDescent="0.3">
      <c r="A4" s="60"/>
      <c r="B4" s="60" t="s">
        <v>272</v>
      </c>
      <c r="C4" s="60" t="s">
        <v>2</v>
      </c>
      <c r="D4" s="97" t="s">
        <v>273</v>
      </c>
      <c r="E4" s="97"/>
    </row>
    <row r="5" spans="1:9" ht="24" x14ac:dyDescent="0.3">
      <c r="A5" s="81" t="s">
        <v>3</v>
      </c>
      <c r="B5" s="82" t="s">
        <v>274</v>
      </c>
      <c r="C5" s="82" t="s">
        <v>4</v>
      </c>
      <c r="D5" s="82" t="s">
        <v>5</v>
      </c>
      <c r="E5" s="83" t="s">
        <v>6</v>
      </c>
    </row>
    <row r="6" spans="1:9" x14ac:dyDescent="0.3">
      <c r="A6" s="84">
        <v>44562</v>
      </c>
      <c r="B6" s="85">
        <v>1.1384000000000001</v>
      </c>
      <c r="C6" s="85">
        <v>1.13845</v>
      </c>
      <c r="D6" s="85">
        <v>1.13845</v>
      </c>
      <c r="E6" s="86">
        <v>1.13845</v>
      </c>
      <c r="G6" s="1" t="s">
        <v>8</v>
      </c>
      <c r="H6" s="1" t="s">
        <v>22</v>
      </c>
      <c r="I6" s="1"/>
    </row>
    <row r="7" spans="1:9" x14ac:dyDescent="0.3">
      <c r="A7" s="84">
        <v>44563</v>
      </c>
      <c r="B7" s="85">
        <v>1.1384000000000001</v>
      </c>
      <c r="C7" s="85">
        <v>1.13845</v>
      </c>
      <c r="D7" s="85">
        <v>1.13845</v>
      </c>
      <c r="E7" s="86">
        <v>1.13845</v>
      </c>
      <c r="G7" s="2" t="s">
        <v>10</v>
      </c>
      <c r="H7" s="3">
        <v>1.1324870967741936</v>
      </c>
    </row>
    <row r="8" spans="1:9" x14ac:dyDescent="0.3">
      <c r="A8" s="84">
        <v>44564</v>
      </c>
      <c r="B8" s="85">
        <v>1.1294999999999999</v>
      </c>
      <c r="C8" s="85">
        <v>1.1294999999999999</v>
      </c>
      <c r="D8" s="85">
        <v>1.1294999999999999</v>
      </c>
      <c r="E8" s="86">
        <v>1.1294999999999999</v>
      </c>
      <c r="G8" s="2" t="s">
        <v>11</v>
      </c>
      <c r="H8" s="3">
        <v>1.1346446428571428</v>
      </c>
    </row>
    <row r="9" spans="1:9" x14ac:dyDescent="0.3">
      <c r="A9" s="84">
        <v>44565</v>
      </c>
      <c r="B9" s="85">
        <v>1.1283000000000001</v>
      </c>
      <c r="C9" s="85">
        <v>1.1283000000000001</v>
      </c>
      <c r="D9" s="85">
        <v>1.1283000000000001</v>
      </c>
      <c r="E9" s="86">
        <v>1.1283000000000001</v>
      </c>
      <c r="G9" s="2" t="s">
        <v>12</v>
      </c>
      <c r="H9" s="3">
        <v>1.1004645161290325</v>
      </c>
    </row>
    <row r="10" spans="1:9" x14ac:dyDescent="0.3">
      <c r="A10" s="84">
        <v>44566</v>
      </c>
      <c r="B10" s="85">
        <v>1.1339999999999999</v>
      </c>
      <c r="C10" s="85">
        <v>1.13405</v>
      </c>
      <c r="D10" s="85">
        <v>1.13405</v>
      </c>
      <c r="E10" s="86">
        <v>1.13405</v>
      </c>
      <c r="G10" s="2" t="s">
        <v>13</v>
      </c>
      <c r="H10" s="3">
        <v>1.0816299999999999</v>
      </c>
    </row>
    <row r="11" spans="1:9" x14ac:dyDescent="0.3">
      <c r="A11" s="84">
        <v>44567</v>
      </c>
      <c r="B11" s="85">
        <v>1.1292</v>
      </c>
      <c r="C11" s="85">
        <v>1.1292500000000001</v>
      </c>
      <c r="D11" s="85">
        <v>1.1292500000000001</v>
      </c>
      <c r="E11" s="86">
        <v>1.1292500000000001</v>
      </c>
      <c r="G11" s="2" t="s">
        <v>14</v>
      </c>
      <c r="H11" s="3">
        <v>1.0574758064516128</v>
      </c>
    </row>
    <row r="12" spans="1:9" x14ac:dyDescent="0.3">
      <c r="A12" s="84">
        <v>44568</v>
      </c>
      <c r="B12" s="85">
        <v>1.1359999999999999</v>
      </c>
      <c r="C12" s="85">
        <v>1.1359999999999999</v>
      </c>
      <c r="D12" s="85">
        <v>1.1359999999999999</v>
      </c>
      <c r="E12" s="86">
        <v>1.1359999999999999</v>
      </c>
      <c r="G12" s="2" t="s">
        <v>15</v>
      </c>
      <c r="H12" s="3">
        <v>1.0565550000000001</v>
      </c>
    </row>
    <row r="13" spans="1:9" x14ac:dyDescent="0.3">
      <c r="A13" s="84">
        <v>44569</v>
      </c>
      <c r="B13" s="85">
        <v>1.1359999999999999</v>
      </c>
      <c r="C13" s="85">
        <v>1.1359999999999999</v>
      </c>
      <c r="D13" s="85">
        <v>1.1359999999999999</v>
      </c>
      <c r="E13" s="86">
        <v>1.1359999999999999</v>
      </c>
      <c r="G13" s="2" t="s">
        <v>16</v>
      </c>
      <c r="H13" s="3">
        <v>1.0192290322580646</v>
      </c>
    </row>
    <row r="14" spans="1:9" x14ac:dyDescent="0.3">
      <c r="A14" s="84">
        <v>44570</v>
      </c>
      <c r="B14" s="85">
        <v>1.1359999999999999</v>
      </c>
      <c r="C14" s="85">
        <v>1.1359999999999999</v>
      </c>
      <c r="D14" s="85">
        <v>1.1359999999999999</v>
      </c>
      <c r="E14" s="86">
        <v>1.1359999999999999</v>
      </c>
      <c r="G14" s="2" t="s">
        <v>17</v>
      </c>
      <c r="H14" s="3">
        <v>1.0125580645161292</v>
      </c>
    </row>
    <row r="15" spans="1:9" x14ac:dyDescent="0.3">
      <c r="A15" s="84">
        <v>44571</v>
      </c>
      <c r="B15" s="85">
        <v>1.1324000000000001</v>
      </c>
      <c r="C15" s="85">
        <v>1.13245</v>
      </c>
      <c r="D15" s="85">
        <v>1.13245</v>
      </c>
      <c r="E15" s="86">
        <v>1.13245</v>
      </c>
      <c r="G15" s="2" t="s">
        <v>18</v>
      </c>
      <c r="H15" s="3">
        <v>0.99042666666666646</v>
      </c>
    </row>
    <row r="16" spans="1:9" x14ac:dyDescent="0.3">
      <c r="A16" s="84">
        <v>44572</v>
      </c>
      <c r="B16" s="85">
        <v>1.1365000000000001</v>
      </c>
      <c r="C16" s="85">
        <v>1.1365499999999999</v>
      </c>
      <c r="D16" s="85">
        <v>1.1365499999999999</v>
      </c>
      <c r="E16" s="86">
        <v>1.1365499999999999</v>
      </c>
      <c r="G16" s="2" t="s">
        <v>19</v>
      </c>
      <c r="H16" s="3">
        <v>0.98348387096774181</v>
      </c>
    </row>
    <row r="17" spans="1:8" x14ac:dyDescent="0.3">
      <c r="A17" s="84">
        <v>44573</v>
      </c>
      <c r="B17" s="85">
        <v>1.1437999999999999</v>
      </c>
      <c r="C17" s="85">
        <v>1.14385</v>
      </c>
      <c r="D17" s="85">
        <v>1.14385</v>
      </c>
      <c r="E17" s="86">
        <v>1.14385</v>
      </c>
      <c r="G17" s="2" t="s">
        <v>20</v>
      </c>
      <c r="H17" s="3">
        <v>1.022605</v>
      </c>
    </row>
    <row r="18" spans="1:8" x14ac:dyDescent="0.3">
      <c r="A18" s="84">
        <v>44574</v>
      </c>
      <c r="B18" s="85">
        <v>1.1458999999999999</v>
      </c>
      <c r="C18" s="85">
        <v>1.1458999999999999</v>
      </c>
      <c r="D18" s="85">
        <v>1.1458999999999999</v>
      </c>
      <c r="E18" s="86">
        <v>1.1458999999999999</v>
      </c>
      <c r="G18" s="2" t="s">
        <v>21</v>
      </c>
      <c r="H18" s="3">
        <v>1.0591322580645164</v>
      </c>
    </row>
    <row r="19" spans="1:8" x14ac:dyDescent="0.3">
      <c r="A19" s="84">
        <v>44575</v>
      </c>
      <c r="B19" s="85">
        <v>1.1409</v>
      </c>
      <c r="C19" s="85">
        <v>1.1409</v>
      </c>
      <c r="D19" s="85">
        <v>1.1409</v>
      </c>
      <c r="E19" s="86">
        <v>1.1409</v>
      </c>
      <c r="G19" s="2" t="s">
        <v>9</v>
      </c>
      <c r="H19" s="3">
        <v>1.0537432876712325</v>
      </c>
    </row>
    <row r="20" spans="1:8" x14ac:dyDescent="0.3">
      <c r="A20" s="84">
        <v>44576</v>
      </c>
      <c r="B20" s="85">
        <v>1.1409</v>
      </c>
      <c r="C20" s="85">
        <v>1.1409</v>
      </c>
      <c r="D20" s="85">
        <v>1.1409</v>
      </c>
      <c r="E20" s="86">
        <v>1.1409</v>
      </c>
    </row>
    <row r="21" spans="1:8" x14ac:dyDescent="0.3">
      <c r="A21" s="84">
        <v>44577</v>
      </c>
      <c r="B21" s="85">
        <v>1.1409</v>
      </c>
      <c r="C21" s="85">
        <v>1.1409</v>
      </c>
      <c r="D21" s="85">
        <v>1.1409</v>
      </c>
      <c r="E21" s="86">
        <v>1.1409</v>
      </c>
    </row>
    <row r="22" spans="1:8" x14ac:dyDescent="0.3">
      <c r="A22" s="84">
        <v>44578</v>
      </c>
      <c r="B22" s="85">
        <v>1.1409</v>
      </c>
      <c r="C22" s="85">
        <v>1.1409499999999999</v>
      </c>
      <c r="D22" s="85">
        <v>1.1409499999999999</v>
      </c>
      <c r="E22" s="86">
        <v>1.1409499999999999</v>
      </c>
    </row>
    <row r="23" spans="1:8" x14ac:dyDescent="0.3">
      <c r="A23" s="84">
        <v>44579</v>
      </c>
      <c r="B23" s="85">
        <v>1.1326000000000001</v>
      </c>
      <c r="C23" s="85">
        <v>1.1326499999999999</v>
      </c>
      <c r="D23" s="85">
        <v>1.1326499999999999</v>
      </c>
      <c r="E23" s="86">
        <v>1.1326499999999999</v>
      </c>
    </row>
    <row r="24" spans="1:8" x14ac:dyDescent="0.3">
      <c r="A24" s="84">
        <v>44580</v>
      </c>
      <c r="B24" s="85">
        <v>1.1349</v>
      </c>
      <c r="C24" s="85">
        <v>1.1349499999999999</v>
      </c>
      <c r="D24" s="85">
        <v>1.1349499999999999</v>
      </c>
      <c r="E24" s="86">
        <v>1.1349499999999999</v>
      </c>
    </row>
    <row r="25" spans="1:8" x14ac:dyDescent="0.3">
      <c r="A25" s="84">
        <v>44581</v>
      </c>
      <c r="B25" s="85">
        <v>1.1319999999999999</v>
      </c>
      <c r="C25" s="85">
        <v>1.13205</v>
      </c>
      <c r="D25" s="85">
        <v>1.13205</v>
      </c>
      <c r="E25" s="86">
        <v>1.13205</v>
      </c>
    </row>
    <row r="26" spans="1:8" x14ac:dyDescent="0.3">
      <c r="A26" s="84">
        <v>44582</v>
      </c>
      <c r="B26" s="85">
        <v>1.1345000000000001</v>
      </c>
      <c r="C26" s="85">
        <v>1.1345499999999999</v>
      </c>
      <c r="D26" s="85">
        <v>1.1345499999999999</v>
      </c>
      <c r="E26" s="86">
        <v>1.1345499999999999</v>
      </c>
    </row>
    <row r="27" spans="1:8" x14ac:dyDescent="0.3">
      <c r="A27" s="84">
        <v>44583</v>
      </c>
      <c r="B27" s="85">
        <v>1.1345000000000001</v>
      </c>
      <c r="C27" s="85">
        <v>1.1345499999999999</v>
      </c>
      <c r="D27" s="85">
        <v>1.1345499999999999</v>
      </c>
      <c r="E27" s="86">
        <v>1.1345499999999999</v>
      </c>
    </row>
    <row r="28" spans="1:8" x14ac:dyDescent="0.3">
      <c r="A28" s="84">
        <v>44584</v>
      </c>
      <c r="B28" s="85">
        <v>1.1345000000000001</v>
      </c>
      <c r="C28" s="85">
        <v>1.1345499999999999</v>
      </c>
      <c r="D28" s="85">
        <v>1.1345499999999999</v>
      </c>
      <c r="E28" s="86">
        <v>1.1345499999999999</v>
      </c>
    </row>
    <row r="29" spans="1:8" x14ac:dyDescent="0.3">
      <c r="A29" s="84">
        <v>44585</v>
      </c>
      <c r="B29" s="85">
        <v>1.1334</v>
      </c>
      <c r="C29" s="85">
        <v>1.1334500000000001</v>
      </c>
      <c r="D29" s="85">
        <v>1.1334500000000001</v>
      </c>
      <c r="E29" s="86">
        <v>1.1334500000000001</v>
      </c>
    </row>
    <row r="30" spans="1:8" x14ac:dyDescent="0.3">
      <c r="A30" s="84">
        <v>44586</v>
      </c>
      <c r="B30" s="85">
        <v>1.1295999999999999</v>
      </c>
      <c r="C30" s="85">
        <v>1.12965</v>
      </c>
      <c r="D30" s="85">
        <v>1.12965</v>
      </c>
      <c r="E30" s="86">
        <v>1.12965</v>
      </c>
    </row>
    <row r="31" spans="1:8" x14ac:dyDescent="0.3">
      <c r="A31" s="84">
        <v>44587</v>
      </c>
      <c r="B31" s="85">
        <v>1.1287</v>
      </c>
      <c r="C31" s="85">
        <v>1.1287499999999999</v>
      </c>
      <c r="D31" s="85">
        <v>1.1287499999999999</v>
      </c>
      <c r="E31" s="86">
        <v>1.1287499999999999</v>
      </c>
    </row>
    <row r="32" spans="1:8" x14ac:dyDescent="0.3">
      <c r="A32" s="84">
        <v>44588</v>
      </c>
      <c r="B32" s="85">
        <v>1.1145</v>
      </c>
      <c r="C32" s="85">
        <v>1.1145499999999999</v>
      </c>
      <c r="D32" s="85">
        <v>1.1145499999999999</v>
      </c>
      <c r="E32" s="86">
        <v>1.1145499999999999</v>
      </c>
    </row>
    <row r="33" spans="1:5" x14ac:dyDescent="0.3">
      <c r="A33" s="84">
        <v>44589</v>
      </c>
      <c r="B33" s="85">
        <v>1.1152</v>
      </c>
      <c r="C33" s="85">
        <v>1.1152</v>
      </c>
      <c r="D33" s="85">
        <v>1.1152</v>
      </c>
      <c r="E33" s="86">
        <v>1.1152</v>
      </c>
    </row>
    <row r="34" spans="1:5" x14ac:dyDescent="0.3">
      <c r="A34" s="84">
        <v>44590</v>
      </c>
      <c r="B34" s="85">
        <v>1.1152</v>
      </c>
      <c r="C34" s="85">
        <v>1.1152</v>
      </c>
      <c r="D34" s="85">
        <v>1.1152</v>
      </c>
      <c r="E34" s="86">
        <v>1.1152</v>
      </c>
    </row>
    <row r="35" spans="1:5" x14ac:dyDescent="0.3">
      <c r="A35" s="84">
        <v>44591</v>
      </c>
      <c r="B35" s="85">
        <v>1.1152</v>
      </c>
      <c r="C35" s="85">
        <v>1.1152</v>
      </c>
      <c r="D35" s="85">
        <v>1.1152</v>
      </c>
      <c r="E35" s="86">
        <v>1.1152</v>
      </c>
    </row>
    <row r="36" spans="1:5" x14ac:dyDescent="0.3">
      <c r="A36" s="84">
        <v>44592</v>
      </c>
      <c r="B36" s="85">
        <v>1.1234</v>
      </c>
      <c r="C36" s="85">
        <v>1.1234</v>
      </c>
      <c r="D36" s="85">
        <v>1.1234</v>
      </c>
      <c r="E36" s="86">
        <v>1.1234</v>
      </c>
    </row>
    <row r="37" spans="1:5" x14ac:dyDescent="0.3">
      <c r="A37" s="84">
        <v>44593</v>
      </c>
      <c r="B37" s="85">
        <v>1.1248</v>
      </c>
      <c r="C37" s="85">
        <v>1.1248499999999999</v>
      </c>
      <c r="D37" s="85">
        <v>1.1248499999999999</v>
      </c>
      <c r="E37" s="86">
        <v>1.1248499999999999</v>
      </c>
    </row>
    <row r="38" spans="1:5" x14ac:dyDescent="0.3">
      <c r="A38" s="84">
        <v>44594</v>
      </c>
      <c r="B38" s="85">
        <v>1.1306</v>
      </c>
      <c r="C38" s="85">
        <v>1.1306499999999999</v>
      </c>
      <c r="D38" s="85">
        <v>1.1306499999999999</v>
      </c>
      <c r="E38" s="86">
        <v>1.1306499999999999</v>
      </c>
    </row>
    <row r="39" spans="1:5" x14ac:dyDescent="0.3">
      <c r="A39" s="84">
        <v>44595</v>
      </c>
      <c r="B39" s="85">
        <v>1.1439999999999999</v>
      </c>
      <c r="C39" s="85">
        <v>1.14405</v>
      </c>
      <c r="D39" s="85">
        <v>1.14405</v>
      </c>
      <c r="E39" s="86">
        <v>1.14405</v>
      </c>
    </row>
    <row r="40" spans="1:5" x14ac:dyDescent="0.3">
      <c r="A40" s="84">
        <v>44596</v>
      </c>
      <c r="B40" s="85">
        <v>1.1452</v>
      </c>
      <c r="C40" s="85">
        <v>1.1452500000000001</v>
      </c>
      <c r="D40" s="85">
        <v>1.1452500000000001</v>
      </c>
      <c r="E40" s="86">
        <v>1.1452500000000001</v>
      </c>
    </row>
    <row r="41" spans="1:5" x14ac:dyDescent="0.3">
      <c r="A41" s="84">
        <v>44597</v>
      </c>
      <c r="B41" s="85">
        <v>1.1452</v>
      </c>
      <c r="C41" s="85">
        <v>1.1452500000000001</v>
      </c>
      <c r="D41" s="85">
        <v>1.1452500000000001</v>
      </c>
      <c r="E41" s="86">
        <v>1.1452500000000001</v>
      </c>
    </row>
    <row r="42" spans="1:5" x14ac:dyDescent="0.3">
      <c r="A42" s="84">
        <v>44598</v>
      </c>
      <c r="B42" s="85">
        <v>1.1452</v>
      </c>
      <c r="C42" s="85">
        <v>1.1452500000000001</v>
      </c>
      <c r="D42" s="85">
        <v>1.1452500000000001</v>
      </c>
      <c r="E42" s="86">
        <v>1.1452500000000001</v>
      </c>
    </row>
    <row r="43" spans="1:5" x14ac:dyDescent="0.3">
      <c r="A43" s="84">
        <v>44599</v>
      </c>
      <c r="B43" s="85">
        <v>1.1424000000000001</v>
      </c>
      <c r="C43" s="85">
        <v>1.14245</v>
      </c>
      <c r="D43" s="85">
        <v>1.14245</v>
      </c>
      <c r="E43" s="86">
        <v>1.14245</v>
      </c>
    </row>
    <row r="44" spans="1:5" x14ac:dyDescent="0.3">
      <c r="A44" s="84">
        <v>44600</v>
      </c>
      <c r="B44" s="85">
        <v>1.1417999999999999</v>
      </c>
      <c r="C44" s="85">
        <v>1.1417999999999999</v>
      </c>
      <c r="D44" s="85">
        <v>1.1417999999999999</v>
      </c>
      <c r="E44" s="86">
        <v>1.1417999999999999</v>
      </c>
    </row>
    <row r="45" spans="1:5" x14ac:dyDescent="0.3">
      <c r="A45" s="84">
        <v>44601</v>
      </c>
      <c r="B45" s="85">
        <v>1.1431</v>
      </c>
      <c r="C45" s="85">
        <v>1.1431500000000001</v>
      </c>
      <c r="D45" s="85">
        <v>1.1431500000000001</v>
      </c>
      <c r="E45" s="86">
        <v>1.1431500000000001</v>
      </c>
    </row>
    <row r="46" spans="1:5" x14ac:dyDescent="0.3">
      <c r="A46" s="84">
        <v>44602</v>
      </c>
      <c r="B46" s="85">
        <v>1.1465000000000001</v>
      </c>
      <c r="C46" s="85">
        <v>1.14655</v>
      </c>
      <c r="D46" s="85">
        <v>1.14655</v>
      </c>
      <c r="E46" s="86">
        <v>1.14655</v>
      </c>
    </row>
    <row r="47" spans="1:5" x14ac:dyDescent="0.3">
      <c r="A47" s="84">
        <v>44603</v>
      </c>
      <c r="B47" s="85">
        <v>1.1357999999999999</v>
      </c>
      <c r="C47" s="85">
        <v>1.13585</v>
      </c>
      <c r="D47" s="85">
        <v>1.13585</v>
      </c>
      <c r="E47" s="86">
        <v>1.13585</v>
      </c>
    </row>
    <row r="48" spans="1:5" x14ac:dyDescent="0.3">
      <c r="A48" s="84">
        <v>44604</v>
      </c>
      <c r="B48" s="85">
        <v>1.1357999999999999</v>
      </c>
      <c r="C48" s="85">
        <v>1.13585</v>
      </c>
      <c r="D48" s="85">
        <v>1.13585</v>
      </c>
      <c r="E48" s="86">
        <v>1.13585</v>
      </c>
    </row>
    <row r="49" spans="1:5" x14ac:dyDescent="0.3">
      <c r="A49" s="84">
        <v>44605</v>
      </c>
      <c r="B49" s="85">
        <v>1.1357999999999999</v>
      </c>
      <c r="C49" s="85">
        <v>1.13585</v>
      </c>
      <c r="D49" s="85">
        <v>1.13585</v>
      </c>
      <c r="E49" s="86">
        <v>1.13585</v>
      </c>
    </row>
    <row r="50" spans="1:5" x14ac:dyDescent="0.3">
      <c r="A50" s="84">
        <v>44606</v>
      </c>
      <c r="B50" s="85">
        <v>1.1301000000000001</v>
      </c>
      <c r="C50" s="85">
        <v>1.13015</v>
      </c>
      <c r="D50" s="85">
        <v>1.13015</v>
      </c>
      <c r="E50" s="86">
        <v>1.13015</v>
      </c>
    </row>
    <row r="51" spans="1:5" x14ac:dyDescent="0.3">
      <c r="A51" s="84">
        <v>44607</v>
      </c>
      <c r="B51" s="85">
        <v>1.1357999999999999</v>
      </c>
      <c r="C51" s="85">
        <v>1.13585</v>
      </c>
      <c r="D51" s="85">
        <v>1.13585</v>
      </c>
      <c r="E51" s="86">
        <v>1.13585</v>
      </c>
    </row>
    <row r="52" spans="1:5" x14ac:dyDescent="0.3">
      <c r="A52" s="84">
        <v>44608</v>
      </c>
      <c r="B52" s="85">
        <v>1.1376999999999999</v>
      </c>
      <c r="C52" s="85">
        <v>1.13775</v>
      </c>
      <c r="D52" s="85">
        <v>1.13775</v>
      </c>
      <c r="E52" s="86">
        <v>1.13775</v>
      </c>
    </row>
    <row r="53" spans="1:5" x14ac:dyDescent="0.3">
      <c r="A53" s="84">
        <v>44609</v>
      </c>
      <c r="B53" s="85">
        <v>1.1364000000000001</v>
      </c>
      <c r="C53" s="85">
        <v>1.1364000000000001</v>
      </c>
      <c r="D53" s="85">
        <v>1.1364000000000001</v>
      </c>
      <c r="E53" s="86">
        <v>1.1364000000000001</v>
      </c>
    </row>
    <row r="54" spans="1:5" x14ac:dyDescent="0.3">
      <c r="A54" s="84">
        <v>44610</v>
      </c>
      <c r="B54" s="85">
        <v>1.1332</v>
      </c>
      <c r="C54" s="85">
        <v>1.1332500000000001</v>
      </c>
      <c r="D54" s="85">
        <v>1.1332500000000001</v>
      </c>
      <c r="E54" s="86">
        <v>1.1332500000000001</v>
      </c>
    </row>
    <row r="55" spans="1:5" x14ac:dyDescent="0.3">
      <c r="A55" s="84">
        <v>44611</v>
      </c>
      <c r="B55" s="85">
        <v>1.1332</v>
      </c>
      <c r="C55" s="85">
        <v>1.1332500000000001</v>
      </c>
      <c r="D55" s="85">
        <v>1.1332500000000001</v>
      </c>
      <c r="E55" s="86">
        <v>1.1332500000000001</v>
      </c>
    </row>
    <row r="56" spans="1:5" x14ac:dyDescent="0.3">
      <c r="A56" s="84">
        <v>44612</v>
      </c>
      <c r="B56" s="85">
        <v>1.1332</v>
      </c>
      <c r="C56" s="85">
        <v>1.1332500000000001</v>
      </c>
      <c r="D56" s="85">
        <v>1.1332500000000001</v>
      </c>
      <c r="E56" s="86">
        <v>1.1332500000000001</v>
      </c>
    </row>
    <row r="57" spans="1:5" x14ac:dyDescent="0.3">
      <c r="A57" s="84">
        <v>44613</v>
      </c>
      <c r="B57" s="85">
        <v>1.1318999999999999</v>
      </c>
      <c r="C57" s="85">
        <v>1.13195</v>
      </c>
      <c r="D57" s="85">
        <v>1.13195</v>
      </c>
      <c r="E57" s="86">
        <v>1.13195</v>
      </c>
    </row>
    <row r="58" spans="1:5" x14ac:dyDescent="0.3">
      <c r="A58" s="84">
        <v>44614</v>
      </c>
      <c r="B58" s="85">
        <v>1.1326000000000001</v>
      </c>
      <c r="C58" s="85">
        <v>1.1326000000000001</v>
      </c>
      <c r="D58" s="85">
        <v>1.1326000000000001</v>
      </c>
      <c r="E58" s="86">
        <v>1.1326000000000001</v>
      </c>
    </row>
    <row r="59" spans="1:5" x14ac:dyDescent="0.3">
      <c r="A59" s="84">
        <v>44615</v>
      </c>
      <c r="B59" s="85">
        <v>1.1305000000000001</v>
      </c>
      <c r="C59" s="85">
        <v>1.1305000000000001</v>
      </c>
      <c r="D59" s="85">
        <v>1.1305000000000001</v>
      </c>
      <c r="E59" s="86">
        <v>1.1305000000000001</v>
      </c>
    </row>
    <row r="60" spans="1:5" x14ac:dyDescent="0.3">
      <c r="A60" s="84">
        <v>44616</v>
      </c>
      <c r="B60" s="85">
        <v>1.1198999999999999</v>
      </c>
      <c r="C60" s="85">
        <v>1.11995</v>
      </c>
      <c r="D60" s="85">
        <v>1.11995</v>
      </c>
      <c r="E60" s="86">
        <v>1.11995</v>
      </c>
    </row>
    <row r="61" spans="1:5" x14ac:dyDescent="0.3">
      <c r="A61" s="84">
        <v>44617</v>
      </c>
      <c r="B61" s="85">
        <v>1.1255999999999999</v>
      </c>
      <c r="C61" s="85">
        <v>1.12565</v>
      </c>
      <c r="D61" s="85">
        <v>1.12565</v>
      </c>
      <c r="E61" s="86">
        <v>1.12565</v>
      </c>
    </row>
    <row r="62" spans="1:5" x14ac:dyDescent="0.3">
      <c r="A62" s="84">
        <v>44618</v>
      </c>
      <c r="B62" s="85">
        <v>1.1255999999999999</v>
      </c>
      <c r="C62" s="85">
        <v>1.12565</v>
      </c>
      <c r="D62" s="85">
        <v>1.12565</v>
      </c>
      <c r="E62" s="86">
        <v>1.12565</v>
      </c>
    </row>
    <row r="63" spans="1:5" x14ac:dyDescent="0.3">
      <c r="A63" s="84">
        <v>44619</v>
      </c>
      <c r="B63" s="85">
        <v>1.1255999999999999</v>
      </c>
      <c r="C63" s="85">
        <v>1.12565</v>
      </c>
      <c r="D63" s="85">
        <v>1.12565</v>
      </c>
      <c r="E63" s="86">
        <v>1.12565</v>
      </c>
    </row>
    <row r="64" spans="1:5" x14ac:dyDescent="0.3">
      <c r="A64" s="84">
        <v>44620</v>
      </c>
      <c r="B64" s="85">
        <v>1.1214</v>
      </c>
      <c r="C64" s="85">
        <v>1.1214</v>
      </c>
      <c r="D64" s="85">
        <v>1.1214</v>
      </c>
      <c r="E64" s="86">
        <v>1.1214</v>
      </c>
    </row>
    <row r="65" spans="1:5" x14ac:dyDescent="0.3">
      <c r="A65" s="84">
        <v>44621</v>
      </c>
      <c r="B65" s="85">
        <v>1.1121000000000001</v>
      </c>
      <c r="C65" s="85">
        <v>1.1121000000000001</v>
      </c>
      <c r="D65" s="85">
        <v>1.1121000000000001</v>
      </c>
      <c r="E65" s="86">
        <v>1.1121000000000001</v>
      </c>
    </row>
    <row r="66" spans="1:5" x14ac:dyDescent="0.3">
      <c r="A66" s="84">
        <v>44622</v>
      </c>
      <c r="B66" s="85">
        <v>1.1127</v>
      </c>
      <c r="C66" s="85">
        <v>1.1127499999999999</v>
      </c>
      <c r="D66" s="85">
        <v>1.1127499999999999</v>
      </c>
      <c r="E66" s="86">
        <v>1.1127499999999999</v>
      </c>
    </row>
    <row r="67" spans="1:5" x14ac:dyDescent="0.3">
      <c r="A67" s="84">
        <v>44623</v>
      </c>
      <c r="B67" s="85">
        <v>1.1065</v>
      </c>
      <c r="C67" s="85">
        <v>1.1065499999999999</v>
      </c>
      <c r="D67" s="85">
        <v>1.1065499999999999</v>
      </c>
      <c r="E67" s="86">
        <v>1.1065499999999999</v>
      </c>
    </row>
    <row r="68" spans="1:5" x14ac:dyDescent="0.3">
      <c r="A68" s="84">
        <v>44624</v>
      </c>
      <c r="B68" s="85">
        <v>1.0932999999999999</v>
      </c>
      <c r="C68" s="85">
        <v>1.09335</v>
      </c>
      <c r="D68" s="85">
        <v>1.09335</v>
      </c>
      <c r="E68" s="86">
        <v>1.09335</v>
      </c>
    </row>
    <row r="69" spans="1:5" x14ac:dyDescent="0.3">
      <c r="A69" s="84">
        <v>44625</v>
      </c>
      <c r="B69" s="85">
        <v>1.0932999999999999</v>
      </c>
      <c r="C69" s="85">
        <v>1.09335</v>
      </c>
      <c r="D69" s="85">
        <v>1.09335</v>
      </c>
      <c r="E69" s="86">
        <v>1.09335</v>
      </c>
    </row>
    <row r="70" spans="1:5" x14ac:dyDescent="0.3">
      <c r="A70" s="84">
        <v>44626</v>
      </c>
      <c r="B70" s="85">
        <v>1.0932999999999999</v>
      </c>
      <c r="C70" s="85">
        <v>1.09335</v>
      </c>
      <c r="D70" s="85">
        <v>1.09335</v>
      </c>
      <c r="E70" s="86">
        <v>1.09335</v>
      </c>
    </row>
    <row r="71" spans="1:5" x14ac:dyDescent="0.3">
      <c r="A71" s="84">
        <v>44627</v>
      </c>
      <c r="B71" s="85">
        <v>1.0885</v>
      </c>
      <c r="C71" s="85">
        <v>1.0885499999999999</v>
      </c>
      <c r="D71" s="85">
        <v>1.0885499999999999</v>
      </c>
      <c r="E71" s="86">
        <v>1.0885499999999999</v>
      </c>
    </row>
    <row r="72" spans="1:5" x14ac:dyDescent="0.3">
      <c r="A72" s="84">
        <v>44628</v>
      </c>
      <c r="B72" s="85">
        <v>1.0914999999999999</v>
      </c>
      <c r="C72" s="85">
        <v>1.09155</v>
      </c>
      <c r="D72" s="85">
        <v>1.09155</v>
      </c>
      <c r="E72" s="86">
        <v>1.09155</v>
      </c>
    </row>
    <row r="73" spans="1:5" x14ac:dyDescent="0.3">
      <c r="A73" s="84">
        <v>44629</v>
      </c>
      <c r="B73" s="85">
        <v>1.1063000000000001</v>
      </c>
      <c r="C73" s="85">
        <v>1.1063499999999999</v>
      </c>
      <c r="D73" s="85">
        <v>1.1063499999999999</v>
      </c>
      <c r="E73" s="86">
        <v>1.1063499999999999</v>
      </c>
    </row>
    <row r="74" spans="1:5" x14ac:dyDescent="0.3">
      <c r="A74" s="84">
        <v>44630</v>
      </c>
      <c r="B74" s="85">
        <v>1.0988</v>
      </c>
      <c r="C74" s="85">
        <v>1.0988</v>
      </c>
      <c r="D74" s="85">
        <v>1.0988</v>
      </c>
      <c r="E74" s="86">
        <v>1.0988</v>
      </c>
    </row>
    <row r="75" spans="1:5" x14ac:dyDescent="0.3">
      <c r="A75" s="84">
        <v>44631</v>
      </c>
      <c r="B75" s="85">
        <v>1.0905</v>
      </c>
      <c r="C75" s="85">
        <v>1.0905499999999999</v>
      </c>
      <c r="D75" s="85">
        <v>1.0905499999999999</v>
      </c>
      <c r="E75" s="86">
        <v>1.0905499999999999</v>
      </c>
    </row>
    <row r="76" spans="1:5" x14ac:dyDescent="0.3">
      <c r="A76" s="84">
        <v>44632</v>
      </c>
      <c r="B76" s="85">
        <v>1.0905</v>
      </c>
      <c r="C76" s="85">
        <v>1.0905499999999999</v>
      </c>
      <c r="D76" s="85">
        <v>1.0905499999999999</v>
      </c>
      <c r="E76" s="86">
        <v>1.0905499999999999</v>
      </c>
    </row>
    <row r="77" spans="1:5" x14ac:dyDescent="0.3">
      <c r="A77" s="84">
        <v>44633</v>
      </c>
      <c r="B77" s="85">
        <v>1.0905</v>
      </c>
      <c r="C77" s="85">
        <v>1.0905499999999999</v>
      </c>
      <c r="D77" s="85">
        <v>1.0905499999999999</v>
      </c>
      <c r="E77" s="86">
        <v>1.0905499999999999</v>
      </c>
    </row>
    <row r="78" spans="1:5" x14ac:dyDescent="0.3">
      <c r="A78" s="84">
        <v>44634</v>
      </c>
      <c r="B78" s="85">
        <v>1.0959000000000001</v>
      </c>
      <c r="C78" s="85">
        <v>1.09595</v>
      </c>
      <c r="D78" s="85">
        <v>1.09595</v>
      </c>
      <c r="E78" s="86">
        <v>1.09595</v>
      </c>
    </row>
    <row r="79" spans="1:5" x14ac:dyDescent="0.3">
      <c r="A79" s="84">
        <v>44635</v>
      </c>
      <c r="B79" s="85">
        <v>1.0939000000000001</v>
      </c>
      <c r="C79" s="85">
        <v>1.09395</v>
      </c>
      <c r="D79" s="85">
        <v>1.09395</v>
      </c>
      <c r="E79" s="86">
        <v>1.09395</v>
      </c>
    </row>
    <row r="80" spans="1:5" x14ac:dyDescent="0.3">
      <c r="A80" s="84">
        <v>44636</v>
      </c>
      <c r="B80" s="85">
        <v>1.0995999999999999</v>
      </c>
      <c r="C80" s="85">
        <v>1.09965</v>
      </c>
      <c r="D80" s="85">
        <v>1.09965</v>
      </c>
      <c r="E80" s="86">
        <v>1.09965</v>
      </c>
    </row>
    <row r="81" spans="1:5" x14ac:dyDescent="0.3">
      <c r="A81" s="84">
        <v>44637</v>
      </c>
      <c r="B81" s="85">
        <v>1.1103000000000001</v>
      </c>
      <c r="C81" s="85">
        <v>1.1103499999999999</v>
      </c>
      <c r="D81" s="85">
        <v>1.1103499999999999</v>
      </c>
      <c r="E81" s="86">
        <v>1.1103499999999999</v>
      </c>
    </row>
    <row r="82" spans="1:5" x14ac:dyDescent="0.3">
      <c r="A82" s="84">
        <v>44638</v>
      </c>
      <c r="B82" s="85">
        <v>1.1044</v>
      </c>
      <c r="C82" s="85">
        <v>1.1044499999999999</v>
      </c>
      <c r="D82" s="85">
        <v>1.1044499999999999</v>
      </c>
      <c r="E82" s="86">
        <v>1.1044499999999999</v>
      </c>
    </row>
    <row r="83" spans="1:5" x14ac:dyDescent="0.3">
      <c r="A83" s="84">
        <v>44639</v>
      </c>
      <c r="B83" s="85">
        <v>1.1044</v>
      </c>
      <c r="C83" s="85">
        <v>1.1044499999999999</v>
      </c>
      <c r="D83" s="85">
        <v>1.1044499999999999</v>
      </c>
      <c r="E83" s="86">
        <v>1.1044499999999999</v>
      </c>
    </row>
    <row r="84" spans="1:5" x14ac:dyDescent="0.3">
      <c r="A84" s="84">
        <v>44640</v>
      </c>
      <c r="B84" s="85">
        <v>1.1044</v>
      </c>
      <c r="C84" s="85">
        <v>1.1044499999999999</v>
      </c>
      <c r="D84" s="85">
        <v>1.1044499999999999</v>
      </c>
      <c r="E84" s="86">
        <v>1.1044499999999999</v>
      </c>
    </row>
    <row r="85" spans="1:5" x14ac:dyDescent="0.3">
      <c r="A85" s="84">
        <v>44641</v>
      </c>
      <c r="B85" s="85">
        <v>1.1023000000000001</v>
      </c>
      <c r="C85" s="85">
        <v>1.1023499999999999</v>
      </c>
      <c r="D85" s="85">
        <v>1.1023499999999999</v>
      </c>
      <c r="E85" s="86">
        <v>1.1023499999999999</v>
      </c>
    </row>
    <row r="86" spans="1:5" x14ac:dyDescent="0.3">
      <c r="A86" s="84">
        <v>44642</v>
      </c>
      <c r="B86" s="85">
        <v>1.1023000000000001</v>
      </c>
      <c r="C86" s="85">
        <v>1.1023499999999999</v>
      </c>
      <c r="D86" s="85">
        <v>1.1023499999999999</v>
      </c>
      <c r="E86" s="86">
        <v>1.1023499999999999</v>
      </c>
    </row>
    <row r="87" spans="1:5" x14ac:dyDescent="0.3">
      <c r="A87" s="84">
        <v>44643</v>
      </c>
      <c r="B87" s="85">
        <v>1.101</v>
      </c>
      <c r="C87" s="85">
        <v>1.1010500000000001</v>
      </c>
      <c r="D87" s="85">
        <v>1.1010500000000001</v>
      </c>
      <c r="E87" s="86">
        <v>1.1010500000000001</v>
      </c>
    </row>
    <row r="88" spans="1:5" x14ac:dyDescent="0.3">
      <c r="A88" s="84">
        <v>44644</v>
      </c>
      <c r="B88" s="85">
        <v>1.0998000000000001</v>
      </c>
      <c r="C88" s="85">
        <v>1.09985</v>
      </c>
      <c r="D88" s="85">
        <v>1.09985</v>
      </c>
      <c r="E88" s="86">
        <v>1.09985</v>
      </c>
    </row>
    <row r="89" spans="1:5" x14ac:dyDescent="0.3">
      <c r="A89" s="84">
        <v>44645</v>
      </c>
      <c r="B89" s="85">
        <v>1.099</v>
      </c>
      <c r="C89" s="85">
        <v>1.099</v>
      </c>
      <c r="D89" s="85">
        <v>1.099</v>
      </c>
      <c r="E89" s="86">
        <v>1.099</v>
      </c>
    </row>
    <row r="90" spans="1:5" x14ac:dyDescent="0.3">
      <c r="A90" s="84">
        <v>44646</v>
      </c>
      <c r="B90" s="85">
        <v>1.099</v>
      </c>
      <c r="C90" s="85">
        <v>1.099</v>
      </c>
      <c r="D90" s="85">
        <v>1.099</v>
      </c>
      <c r="E90" s="86">
        <v>1.099</v>
      </c>
    </row>
    <row r="91" spans="1:5" x14ac:dyDescent="0.3">
      <c r="A91" s="84">
        <v>44647</v>
      </c>
      <c r="B91" s="85">
        <v>1.099</v>
      </c>
      <c r="C91" s="85">
        <v>1.099</v>
      </c>
      <c r="D91" s="85">
        <v>1.099</v>
      </c>
      <c r="E91" s="86">
        <v>1.099</v>
      </c>
    </row>
    <row r="92" spans="1:5" x14ac:dyDescent="0.3">
      <c r="A92" s="84">
        <v>44648</v>
      </c>
      <c r="B92" s="85">
        <v>1.0986</v>
      </c>
      <c r="C92" s="85">
        <v>1.0986499999999999</v>
      </c>
      <c r="D92" s="85">
        <v>1.0986499999999999</v>
      </c>
      <c r="E92" s="86">
        <v>1.0986499999999999</v>
      </c>
    </row>
    <row r="93" spans="1:5" x14ac:dyDescent="0.3">
      <c r="A93" s="84">
        <v>44649</v>
      </c>
      <c r="B93" s="85">
        <v>1.1088</v>
      </c>
      <c r="C93" s="85">
        <v>1.1088499999999999</v>
      </c>
      <c r="D93" s="85">
        <v>1.1088499999999999</v>
      </c>
      <c r="E93" s="86">
        <v>1.1088499999999999</v>
      </c>
    </row>
    <row r="94" spans="1:5" x14ac:dyDescent="0.3">
      <c r="A94" s="84">
        <v>44650</v>
      </c>
      <c r="B94" s="85">
        <v>1.1157999999999999</v>
      </c>
      <c r="C94" s="85">
        <v>1.11585</v>
      </c>
      <c r="D94" s="85">
        <v>1.11585</v>
      </c>
      <c r="E94" s="86">
        <v>1.11585</v>
      </c>
    </row>
    <row r="95" spans="1:5" x14ac:dyDescent="0.3">
      <c r="A95" s="84">
        <v>44651</v>
      </c>
      <c r="B95" s="85">
        <v>1.1068</v>
      </c>
      <c r="C95" s="85">
        <v>1.1068499999999999</v>
      </c>
      <c r="D95" s="85">
        <v>1.1068499999999999</v>
      </c>
      <c r="E95" s="86">
        <v>1.1068499999999999</v>
      </c>
    </row>
    <row r="96" spans="1:5" x14ac:dyDescent="0.3">
      <c r="A96" s="84">
        <v>44652</v>
      </c>
      <c r="B96" s="85">
        <v>1.1040000000000001</v>
      </c>
      <c r="C96" s="85">
        <v>1.10405</v>
      </c>
      <c r="D96" s="85">
        <v>1.10405</v>
      </c>
      <c r="E96" s="86">
        <v>1.10405</v>
      </c>
    </row>
    <row r="97" spans="1:5" x14ac:dyDescent="0.3">
      <c r="A97" s="84">
        <v>44653</v>
      </c>
      <c r="B97" s="85">
        <v>1.1040000000000001</v>
      </c>
      <c r="C97" s="85">
        <v>1.10405</v>
      </c>
      <c r="D97" s="85">
        <v>1.10405</v>
      </c>
      <c r="E97" s="86">
        <v>1.10405</v>
      </c>
    </row>
    <row r="98" spans="1:5" x14ac:dyDescent="0.3">
      <c r="A98" s="84">
        <v>44654</v>
      </c>
      <c r="B98" s="85">
        <v>1.1040000000000001</v>
      </c>
      <c r="C98" s="85">
        <v>1.10405</v>
      </c>
      <c r="D98" s="85">
        <v>1.10405</v>
      </c>
      <c r="E98" s="86">
        <v>1.10405</v>
      </c>
    </row>
    <row r="99" spans="1:5" x14ac:dyDescent="0.3">
      <c r="A99" s="84">
        <v>44655</v>
      </c>
      <c r="B99" s="85">
        <v>1.097</v>
      </c>
      <c r="C99" s="85">
        <v>1.0970500000000001</v>
      </c>
      <c r="D99" s="85">
        <v>1.0970500000000001</v>
      </c>
      <c r="E99" s="86">
        <v>1.0970500000000001</v>
      </c>
    </row>
    <row r="100" spans="1:5" x14ac:dyDescent="0.3">
      <c r="A100" s="84">
        <v>44656</v>
      </c>
      <c r="B100" s="85">
        <v>1.0905</v>
      </c>
      <c r="C100" s="85">
        <v>1.0905499999999999</v>
      </c>
      <c r="D100" s="85">
        <v>1.0905499999999999</v>
      </c>
      <c r="E100" s="86">
        <v>1.0905499999999999</v>
      </c>
    </row>
    <row r="101" spans="1:5" x14ac:dyDescent="0.3">
      <c r="A101" s="84">
        <v>44657</v>
      </c>
      <c r="B101" s="85">
        <v>1.0896999999999999</v>
      </c>
      <c r="C101" s="85">
        <v>1.08975</v>
      </c>
      <c r="D101" s="85">
        <v>1.08975</v>
      </c>
      <c r="E101" s="86">
        <v>1.08975</v>
      </c>
    </row>
    <row r="102" spans="1:5" x14ac:dyDescent="0.3">
      <c r="A102" s="84">
        <v>44658</v>
      </c>
      <c r="B102" s="85">
        <v>1.0880000000000001</v>
      </c>
      <c r="C102" s="85">
        <v>1.0880000000000001</v>
      </c>
      <c r="D102" s="85">
        <v>1.0880000000000001</v>
      </c>
      <c r="E102" s="86">
        <v>1.0880000000000001</v>
      </c>
    </row>
    <row r="103" spans="1:5" x14ac:dyDescent="0.3">
      <c r="A103" s="84">
        <v>44659</v>
      </c>
      <c r="B103" s="85">
        <v>1.0881000000000001</v>
      </c>
      <c r="C103" s="85">
        <v>1.08815</v>
      </c>
      <c r="D103" s="85">
        <v>1.08815</v>
      </c>
      <c r="E103" s="86">
        <v>1.08815</v>
      </c>
    </row>
    <row r="104" spans="1:5" x14ac:dyDescent="0.3">
      <c r="A104" s="84">
        <v>44660</v>
      </c>
      <c r="B104" s="85">
        <v>1.0881000000000001</v>
      </c>
      <c r="C104" s="85">
        <v>1.08815</v>
      </c>
      <c r="D104" s="85">
        <v>1.08815</v>
      </c>
      <c r="E104" s="86">
        <v>1.08815</v>
      </c>
    </row>
    <row r="105" spans="1:5" x14ac:dyDescent="0.3">
      <c r="A105" s="84">
        <v>44661</v>
      </c>
      <c r="B105" s="85">
        <v>1.0881000000000001</v>
      </c>
      <c r="C105" s="85">
        <v>1.08815</v>
      </c>
      <c r="D105" s="85">
        <v>1.08815</v>
      </c>
      <c r="E105" s="86">
        <v>1.08815</v>
      </c>
    </row>
    <row r="106" spans="1:5" x14ac:dyDescent="0.3">
      <c r="A106" s="84">
        <v>44662</v>
      </c>
      <c r="B106" s="85">
        <v>1.0891999999999999</v>
      </c>
      <c r="C106" s="85">
        <v>1.0892500000000001</v>
      </c>
      <c r="D106" s="85">
        <v>1.0892500000000001</v>
      </c>
      <c r="E106" s="86">
        <v>1.0892500000000001</v>
      </c>
    </row>
    <row r="107" spans="1:5" x14ac:dyDescent="0.3">
      <c r="A107" s="84">
        <v>44663</v>
      </c>
      <c r="B107" s="85">
        <v>1.0828</v>
      </c>
      <c r="C107" s="85">
        <v>1.0828500000000001</v>
      </c>
      <c r="D107" s="85">
        <v>1.0828500000000001</v>
      </c>
      <c r="E107" s="86">
        <v>1.0828500000000001</v>
      </c>
    </row>
    <row r="108" spans="1:5" x14ac:dyDescent="0.3">
      <c r="A108" s="84">
        <v>44664</v>
      </c>
      <c r="B108" s="85">
        <v>1.0885</v>
      </c>
      <c r="C108" s="85">
        <v>1.0885</v>
      </c>
      <c r="D108" s="85">
        <v>1.0885</v>
      </c>
      <c r="E108" s="86">
        <v>1.0885</v>
      </c>
    </row>
    <row r="109" spans="1:5" x14ac:dyDescent="0.3">
      <c r="A109" s="84">
        <v>44665</v>
      </c>
      <c r="B109" s="85">
        <v>1.0826</v>
      </c>
      <c r="C109" s="85">
        <v>1.0826499999999999</v>
      </c>
      <c r="D109" s="85">
        <v>1.0826499999999999</v>
      </c>
      <c r="E109" s="86">
        <v>1.0826499999999999</v>
      </c>
    </row>
    <row r="110" spans="1:5" x14ac:dyDescent="0.3">
      <c r="A110" s="84">
        <v>44666</v>
      </c>
      <c r="B110" s="85">
        <v>1.0808</v>
      </c>
      <c r="C110" s="85">
        <v>1.081</v>
      </c>
      <c r="D110" s="85">
        <v>1.081</v>
      </c>
      <c r="E110" s="86">
        <v>1.081</v>
      </c>
    </row>
    <row r="111" spans="1:5" x14ac:dyDescent="0.3">
      <c r="A111" s="84">
        <v>44667</v>
      </c>
      <c r="B111" s="85">
        <v>1.0808</v>
      </c>
      <c r="C111" s="85">
        <v>1.081</v>
      </c>
      <c r="D111" s="85">
        <v>1.081</v>
      </c>
      <c r="E111" s="86">
        <v>1.081</v>
      </c>
    </row>
    <row r="112" spans="1:5" x14ac:dyDescent="0.3">
      <c r="A112" s="84">
        <v>44668</v>
      </c>
      <c r="B112" s="85">
        <v>1.0808</v>
      </c>
      <c r="C112" s="85">
        <v>1.081</v>
      </c>
      <c r="D112" s="85">
        <v>1.081</v>
      </c>
      <c r="E112" s="86">
        <v>1.081</v>
      </c>
    </row>
    <row r="113" spans="1:5" x14ac:dyDescent="0.3">
      <c r="A113" s="84">
        <v>44669</v>
      </c>
      <c r="B113" s="85">
        <v>1.0785</v>
      </c>
      <c r="C113" s="85">
        <v>1.0785499999999999</v>
      </c>
      <c r="D113" s="85">
        <v>1.0785499999999999</v>
      </c>
      <c r="E113" s="86">
        <v>1.0785499999999999</v>
      </c>
    </row>
    <row r="114" spans="1:5" x14ac:dyDescent="0.3">
      <c r="A114" s="84">
        <v>44670</v>
      </c>
      <c r="B114" s="85">
        <v>1.0790999999999999</v>
      </c>
      <c r="C114" s="85">
        <v>1.0791500000000001</v>
      </c>
      <c r="D114" s="85">
        <v>1.0791500000000001</v>
      </c>
      <c r="E114" s="86">
        <v>1.0791500000000001</v>
      </c>
    </row>
    <row r="115" spans="1:5" x14ac:dyDescent="0.3">
      <c r="A115" s="84">
        <v>44671</v>
      </c>
      <c r="B115" s="85">
        <v>1.0843</v>
      </c>
      <c r="C115" s="85">
        <v>1.0843499999999999</v>
      </c>
      <c r="D115" s="85">
        <v>1.0843499999999999</v>
      </c>
      <c r="E115" s="86">
        <v>1.0843499999999999</v>
      </c>
    </row>
    <row r="116" spans="1:5" x14ac:dyDescent="0.3">
      <c r="A116" s="84">
        <v>44672</v>
      </c>
      <c r="B116" s="85">
        <v>1.0843</v>
      </c>
      <c r="C116" s="85">
        <v>1.0843</v>
      </c>
      <c r="D116" s="85">
        <v>1.0843</v>
      </c>
      <c r="E116" s="86">
        <v>1.0843</v>
      </c>
    </row>
    <row r="117" spans="1:5" x14ac:dyDescent="0.3">
      <c r="A117" s="84">
        <v>44673</v>
      </c>
      <c r="B117" s="85">
        <v>1.0791999999999999</v>
      </c>
      <c r="C117" s="85">
        <v>1.0791999999999999</v>
      </c>
      <c r="D117" s="85">
        <v>1.0791999999999999</v>
      </c>
      <c r="E117" s="86">
        <v>1.0791999999999999</v>
      </c>
    </row>
    <row r="118" spans="1:5" x14ac:dyDescent="0.3">
      <c r="A118" s="84">
        <v>44674</v>
      </c>
      <c r="B118" s="85">
        <v>1.0791999999999999</v>
      </c>
      <c r="C118" s="85">
        <v>1.0791999999999999</v>
      </c>
      <c r="D118" s="85">
        <v>1.0791999999999999</v>
      </c>
      <c r="E118" s="86">
        <v>1.0791999999999999</v>
      </c>
    </row>
    <row r="119" spans="1:5" x14ac:dyDescent="0.3">
      <c r="A119" s="84">
        <v>44675</v>
      </c>
      <c r="B119" s="85">
        <v>1.0791999999999999</v>
      </c>
      <c r="C119" s="85">
        <v>1.0791999999999999</v>
      </c>
      <c r="D119" s="85">
        <v>1.0791999999999999</v>
      </c>
      <c r="E119" s="86">
        <v>1.0791999999999999</v>
      </c>
    </row>
    <row r="120" spans="1:5" x14ac:dyDescent="0.3">
      <c r="A120" s="84">
        <v>44676</v>
      </c>
      <c r="B120" s="85">
        <v>1.0714999999999999</v>
      </c>
      <c r="C120" s="85">
        <v>1.07155</v>
      </c>
      <c r="D120" s="85">
        <v>1.07155</v>
      </c>
      <c r="E120" s="86">
        <v>1.07155</v>
      </c>
    </row>
    <row r="121" spans="1:5" x14ac:dyDescent="0.3">
      <c r="A121" s="84">
        <v>44677</v>
      </c>
      <c r="B121" s="85">
        <v>1.0645</v>
      </c>
      <c r="C121" s="85">
        <v>1.0645</v>
      </c>
      <c r="D121" s="85">
        <v>1.0645</v>
      </c>
      <c r="E121" s="86">
        <v>1.0645</v>
      </c>
    </row>
    <row r="122" spans="1:5" x14ac:dyDescent="0.3">
      <c r="A122" s="84">
        <v>44678</v>
      </c>
      <c r="B122" s="85">
        <v>1.0562</v>
      </c>
      <c r="C122" s="85">
        <v>1.0562499999999999</v>
      </c>
      <c r="D122" s="85">
        <v>1.0562499999999999</v>
      </c>
      <c r="E122" s="86">
        <v>1.0562499999999999</v>
      </c>
    </row>
    <row r="123" spans="1:5" x14ac:dyDescent="0.3">
      <c r="A123" s="84">
        <v>44679</v>
      </c>
      <c r="B123" s="85">
        <v>1.0507</v>
      </c>
      <c r="C123" s="85">
        <v>1.0507500000000001</v>
      </c>
      <c r="D123" s="85">
        <v>1.0507500000000001</v>
      </c>
      <c r="E123" s="86">
        <v>1.0507500000000001</v>
      </c>
    </row>
    <row r="124" spans="1:5" x14ac:dyDescent="0.3">
      <c r="A124" s="84">
        <v>44680</v>
      </c>
      <c r="B124" s="85">
        <v>1.0568</v>
      </c>
      <c r="C124" s="85">
        <v>1.0568500000000001</v>
      </c>
      <c r="D124" s="85">
        <v>1.0568500000000001</v>
      </c>
      <c r="E124" s="86">
        <v>1.0568500000000001</v>
      </c>
    </row>
    <row r="125" spans="1:5" x14ac:dyDescent="0.3">
      <c r="A125" s="84">
        <v>44681</v>
      </c>
      <c r="B125" s="85">
        <v>1.0568</v>
      </c>
      <c r="C125" s="85">
        <v>1.0568500000000001</v>
      </c>
      <c r="D125" s="85">
        <v>1.0568500000000001</v>
      </c>
      <c r="E125" s="86">
        <v>1.0568500000000001</v>
      </c>
    </row>
    <row r="126" spans="1:5" x14ac:dyDescent="0.3">
      <c r="A126" s="84">
        <v>44682</v>
      </c>
      <c r="B126" s="85">
        <v>1.0568</v>
      </c>
      <c r="C126" s="85">
        <v>1.0568500000000001</v>
      </c>
      <c r="D126" s="85">
        <v>1.0568500000000001</v>
      </c>
      <c r="E126" s="86">
        <v>1.0568500000000001</v>
      </c>
    </row>
    <row r="127" spans="1:5" x14ac:dyDescent="0.3">
      <c r="A127" s="84">
        <v>44683</v>
      </c>
      <c r="B127" s="85">
        <v>1.0498000000000001</v>
      </c>
      <c r="C127" s="85">
        <v>1.0498499999999999</v>
      </c>
      <c r="D127" s="85">
        <v>1.0498499999999999</v>
      </c>
      <c r="E127" s="86">
        <v>1.0498499999999999</v>
      </c>
    </row>
    <row r="128" spans="1:5" x14ac:dyDescent="0.3">
      <c r="A128" s="84">
        <v>44684</v>
      </c>
      <c r="B128" s="85">
        <v>1.0524</v>
      </c>
      <c r="C128" s="85">
        <v>1.0524500000000001</v>
      </c>
      <c r="D128" s="85">
        <v>1.0524500000000001</v>
      </c>
      <c r="E128" s="86">
        <v>1.0524500000000001</v>
      </c>
    </row>
    <row r="129" spans="1:5" x14ac:dyDescent="0.3">
      <c r="A129" s="84">
        <v>44685</v>
      </c>
      <c r="B129" s="85">
        <v>1.0622</v>
      </c>
      <c r="C129" s="85">
        <v>1.0622499999999999</v>
      </c>
      <c r="D129" s="85">
        <v>1.0622499999999999</v>
      </c>
      <c r="E129" s="86">
        <v>1.0622499999999999</v>
      </c>
    </row>
    <row r="130" spans="1:5" x14ac:dyDescent="0.3">
      <c r="A130" s="84">
        <v>44686</v>
      </c>
      <c r="B130" s="85">
        <v>1.0518000000000001</v>
      </c>
      <c r="C130" s="85">
        <v>1.05185</v>
      </c>
      <c r="D130" s="85">
        <v>1.05185</v>
      </c>
      <c r="E130" s="86">
        <v>1.05185</v>
      </c>
    </row>
    <row r="131" spans="1:5" x14ac:dyDescent="0.3">
      <c r="A131" s="84">
        <v>44687</v>
      </c>
      <c r="B131" s="85">
        <v>1.0550999999999999</v>
      </c>
      <c r="C131" s="85">
        <v>1.05515</v>
      </c>
      <c r="D131" s="85">
        <v>1.05515</v>
      </c>
      <c r="E131" s="86">
        <v>1.05515</v>
      </c>
    </row>
    <row r="132" spans="1:5" x14ac:dyDescent="0.3">
      <c r="A132" s="84">
        <v>44688</v>
      </c>
      <c r="B132" s="85">
        <v>1.0550999999999999</v>
      </c>
      <c r="C132" s="85">
        <v>1.05515</v>
      </c>
      <c r="D132" s="85">
        <v>1.05515</v>
      </c>
      <c r="E132" s="86">
        <v>1.05515</v>
      </c>
    </row>
    <row r="133" spans="1:5" x14ac:dyDescent="0.3">
      <c r="A133" s="84">
        <v>44689</v>
      </c>
      <c r="B133" s="85">
        <v>1.0550999999999999</v>
      </c>
      <c r="C133" s="85">
        <v>1.05515</v>
      </c>
      <c r="D133" s="85">
        <v>1.05515</v>
      </c>
      <c r="E133" s="86">
        <v>1.05515</v>
      </c>
    </row>
    <row r="134" spans="1:5" x14ac:dyDescent="0.3">
      <c r="A134" s="84">
        <v>44690</v>
      </c>
      <c r="B134" s="85">
        <v>1.0562</v>
      </c>
      <c r="C134" s="85">
        <v>1.0562499999999999</v>
      </c>
      <c r="D134" s="85">
        <v>1.0562499999999999</v>
      </c>
      <c r="E134" s="86">
        <v>1.0562499999999999</v>
      </c>
    </row>
    <row r="135" spans="1:5" x14ac:dyDescent="0.3">
      <c r="A135" s="84">
        <v>44691</v>
      </c>
      <c r="B135" s="85">
        <v>1.0532999999999999</v>
      </c>
      <c r="C135" s="85">
        <v>1.0532999999999999</v>
      </c>
      <c r="D135" s="85">
        <v>1.0532999999999999</v>
      </c>
      <c r="E135" s="86">
        <v>1.0532999999999999</v>
      </c>
    </row>
    <row r="136" spans="1:5" x14ac:dyDescent="0.3">
      <c r="A136" s="84">
        <v>44692</v>
      </c>
      <c r="B136" s="85">
        <v>1.0528999999999999</v>
      </c>
      <c r="C136" s="85">
        <v>1.0529500000000001</v>
      </c>
      <c r="D136" s="85">
        <v>1.0529500000000001</v>
      </c>
      <c r="E136" s="86">
        <v>1.0529500000000001</v>
      </c>
    </row>
    <row r="137" spans="1:5" x14ac:dyDescent="0.3">
      <c r="A137" s="84">
        <v>44693</v>
      </c>
      <c r="B137" s="85">
        <v>1.0368999999999999</v>
      </c>
      <c r="C137" s="85">
        <v>1.03695</v>
      </c>
      <c r="D137" s="85">
        <v>1.03695</v>
      </c>
      <c r="E137" s="86">
        <v>1.03695</v>
      </c>
    </row>
    <row r="138" spans="1:5" x14ac:dyDescent="0.3">
      <c r="A138" s="84">
        <v>44694</v>
      </c>
      <c r="B138" s="85">
        <v>1.0404</v>
      </c>
      <c r="C138" s="85">
        <v>1.0404500000000001</v>
      </c>
      <c r="D138" s="85">
        <v>1.0404500000000001</v>
      </c>
      <c r="E138" s="86">
        <v>1.0404500000000001</v>
      </c>
    </row>
    <row r="139" spans="1:5" x14ac:dyDescent="0.3">
      <c r="A139" s="84">
        <v>44695</v>
      </c>
      <c r="B139" s="85">
        <v>1.0404</v>
      </c>
      <c r="C139" s="85">
        <v>1.0404500000000001</v>
      </c>
      <c r="D139" s="85">
        <v>1.0404500000000001</v>
      </c>
      <c r="E139" s="86">
        <v>1.0404500000000001</v>
      </c>
    </row>
    <row r="140" spans="1:5" x14ac:dyDescent="0.3">
      <c r="A140" s="84">
        <v>44696</v>
      </c>
      <c r="B140" s="85">
        <v>1.0404</v>
      </c>
      <c r="C140" s="85">
        <v>1.0404500000000001</v>
      </c>
      <c r="D140" s="85">
        <v>1.0404500000000001</v>
      </c>
      <c r="E140" s="86">
        <v>1.0404500000000001</v>
      </c>
    </row>
    <row r="141" spans="1:5" x14ac:dyDescent="0.3">
      <c r="A141" s="84">
        <v>44697</v>
      </c>
      <c r="B141" s="85">
        <v>1.0438000000000001</v>
      </c>
      <c r="C141" s="85">
        <v>1.0438499999999999</v>
      </c>
      <c r="D141" s="85">
        <v>1.0438499999999999</v>
      </c>
      <c r="E141" s="86">
        <v>1.0438499999999999</v>
      </c>
    </row>
    <row r="142" spans="1:5" x14ac:dyDescent="0.3">
      <c r="A142" s="84">
        <v>44698</v>
      </c>
      <c r="B142" s="85">
        <v>1.0544</v>
      </c>
      <c r="C142" s="85">
        <v>1.0544500000000001</v>
      </c>
      <c r="D142" s="85">
        <v>1.0544500000000001</v>
      </c>
      <c r="E142" s="86">
        <v>1.0544500000000001</v>
      </c>
    </row>
    <row r="143" spans="1:5" x14ac:dyDescent="0.3">
      <c r="A143" s="84">
        <v>44699</v>
      </c>
      <c r="B143" s="85">
        <v>1.0476000000000001</v>
      </c>
      <c r="C143" s="85">
        <v>1.04765</v>
      </c>
      <c r="D143" s="85">
        <v>1.04765</v>
      </c>
      <c r="E143" s="86">
        <v>1.04765</v>
      </c>
    </row>
    <row r="144" spans="1:5" x14ac:dyDescent="0.3">
      <c r="A144" s="84">
        <v>44700</v>
      </c>
      <c r="B144" s="85">
        <v>1.0602</v>
      </c>
      <c r="C144" s="85">
        <v>1.0602499999999999</v>
      </c>
      <c r="D144" s="85">
        <v>1.0602499999999999</v>
      </c>
      <c r="E144" s="86">
        <v>1.0602499999999999</v>
      </c>
    </row>
    <row r="145" spans="1:5" x14ac:dyDescent="0.3">
      <c r="A145" s="84">
        <v>44701</v>
      </c>
      <c r="B145" s="85">
        <v>1.0547</v>
      </c>
      <c r="C145" s="85">
        <v>1.0547500000000001</v>
      </c>
      <c r="D145" s="85">
        <v>1.0547500000000001</v>
      </c>
      <c r="E145" s="86">
        <v>1.0547500000000001</v>
      </c>
    </row>
    <row r="146" spans="1:5" x14ac:dyDescent="0.3">
      <c r="A146" s="84">
        <v>44702</v>
      </c>
      <c r="B146" s="85">
        <v>1.0547</v>
      </c>
      <c r="C146" s="85">
        <v>1.0547500000000001</v>
      </c>
      <c r="D146" s="85">
        <v>1.0547500000000001</v>
      </c>
      <c r="E146" s="86">
        <v>1.0547500000000001</v>
      </c>
    </row>
    <row r="147" spans="1:5" x14ac:dyDescent="0.3">
      <c r="A147" s="84">
        <v>44703</v>
      </c>
      <c r="B147" s="85">
        <v>1.0547</v>
      </c>
      <c r="C147" s="85">
        <v>1.0547500000000001</v>
      </c>
      <c r="D147" s="85">
        <v>1.0547500000000001</v>
      </c>
      <c r="E147" s="86">
        <v>1.0547500000000001</v>
      </c>
    </row>
    <row r="148" spans="1:5" x14ac:dyDescent="0.3">
      <c r="A148" s="84">
        <v>44704</v>
      </c>
      <c r="B148" s="85">
        <v>1.0691999999999999</v>
      </c>
      <c r="C148" s="85">
        <v>1.06925</v>
      </c>
      <c r="D148" s="85">
        <v>1.06925</v>
      </c>
      <c r="E148" s="86">
        <v>1.06925</v>
      </c>
    </row>
    <row r="149" spans="1:5" x14ac:dyDescent="0.3">
      <c r="A149" s="84">
        <v>44705</v>
      </c>
      <c r="B149" s="85">
        <v>1.0723</v>
      </c>
      <c r="C149" s="85">
        <v>1.0723</v>
      </c>
      <c r="D149" s="85">
        <v>1.0723</v>
      </c>
      <c r="E149" s="86">
        <v>1.0723</v>
      </c>
    </row>
    <row r="150" spans="1:5" x14ac:dyDescent="0.3">
      <c r="A150" s="84">
        <v>44706</v>
      </c>
      <c r="B150" s="85">
        <v>1.0685</v>
      </c>
      <c r="C150" s="85">
        <v>1.0685</v>
      </c>
      <c r="D150" s="85">
        <v>1.0685</v>
      </c>
      <c r="E150" s="86">
        <v>1.0685</v>
      </c>
    </row>
    <row r="151" spans="1:5" x14ac:dyDescent="0.3">
      <c r="A151" s="84">
        <v>44707</v>
      </c>
      <c r="B151" s="85">
        <v>1.0721000000000001</v>
      </c>
      <c r="C151" s="85">
        <v>1.0721000000000001</v>
      </c>
      <c r="D151" s="85">
        <v>1.0721000000000001</v>
      </c>
      <c r="E151" s="86">
        <v>1.0721000000000001</v>
      </c>
    </row>
    <row r="152" spans="1:5" x14ac:dyDescent="0.3">
      <c r="A152" s="84">
        <v>44708</v>
      </c>
      <c r="B152" s="85">
        <v>1.0727</v>
      </c>
      <c r="C152" s="85">
        <v>1.0727500000000001</v>
      </c>
      <c r="D152" s="85">
        <v>1.0727500000000001</v>
      </c>
      <c r="E152" s="86">
        <v>1.0727500000000001</v>
      </c>
    </row>
    <row r="153" spans="1:5" x14ac:dyDescent="0.3">
      <c r="A153" s="84">
        <v>44709</v>
      </c>
      <c r="B153" s="85">
        <v>1.0727</v>
      </c>
      <c r="C153" s="85">
        <v>1.0727500000000001</v>
      </c>
      <c r="D153" s="85">
        <v>1.0727500000000001</v>
      </c>
      <c r="E153" s="86">
        <v>1.0727500000000001</v>
      </c>
    </row>
    <row r="154" spans="1:5" x14ac:dyDescent="0.3">
      <c r="A154" s="84">
        <v>44710</v>
      </c>
      <c r="B154" s="85">
        <v>1.0727</v>
      </c>
      <c r="C154" s="85">
        <v>1.0727500000000001</v>
      </c>
      <c r="D154" s="85">
        <v>1.0727500000000001</v>
      </c>
      <c r="E154" s="86">
        <v>1.0727500000000001</v>
      </c>
    </row>
    <row r="155" spans="1:5" x14ac:dyDescent="0.3">
      <c r="A155" s="84">
        <v>44711</v>
      </c>
      <c r="B155" s="85">
        <v>1.0780000000000001</v>
      </c>
      <c r="C155" s="85">
        <v>1.07805</v>
      </c>
      <c r="D155" s="85">
        <v>1.07805</v>
      </c>
      <c r="E155" s="86">
        <v>1.07805</v>
      </c>
    </row>
    <row r="156" spans="1:5" x14ac:dyDescent="0.3">
      <c r="A156" s="84">
        <v>44712</v>
      </c>
      <c r="B156" s="85">
        <v>1.0732999999999999</v>
      </c>
      <c r="C156" s="85">
        <v>1.07335</v>
      </c>
      <c r="D156" s="85">
        <v>1.07335</v>
      </c>
      <c r="E156" s="86">
        <v>1.07335</v>
      </c>
    </row>
    <row r="157" spans="1:5" x14ac:dyDescent="0.3">
      <c r="A157" s="84">
        <v>44713</v>
      </c>
      <c r="B157" s="85">
        <v>1.0653999999999999</v>
      </c>
      <c r="C157" s="85">
        <v>1.06545</v>
      </c>
      <c r="D157" s="85">
        <v>1.06545</v>
      </c>
      <c r="E157" s="86">
        <v>1.06545</v>
      </c>
    </row>
    <row r="158" spans="1:5" x14ac:dyDescent="0.3">
      <c r="A158" s="84">
        <v>44714</v>
      </c>
      <c r="B158" s="85">
        <v>1.0743</v>
      </c>
      <c r="C158" s="85">
        <v>1.0743499999999999</v>
      </c>
      <c r="D158" s="85">
        <v>1.0743499999999999</v>
      </c>
      <c r="E158" s="86">
        <v>1.0743499999999999</v>
      </c>
    </row>
    <row r="159" spans="1:5" x14ac:dyDescent="0.3">
      <c r="A159" s="84">
        <v>44715</v>
      </c>
      <c r="B159" s="85">
        <v>1.0719000000000001</v>
      </c>
      <c r="C159" s="85">
        <v>1.07195</v>
      </c>
      <c r="D159" s="85">
        <v>1.07195</v>
      </c>
      <c r="E159" s="86">
        <v>1.07195</v>
      </c>
    </row>
    <row r="160" spans="1:5" x14ac:dyDescent="0.3">
      <c r="A160" s="84">
        <v>44716</v>
      </c>
      <c r="B160" s="85">
        <v>1.0719000000000001</v>
      </c>
      <c r="C160" s="85">
        <v>1.07195</v>
      </c>
      <c r="D160" s="85">
        <v>1.07195</v>
      </c>
      <c r="E160" s="86">
        <v>1.07195</v>
      </c>
    </row>
    <row r="161" spans="1:5" x14ac:dyDescent="0.3">
      <c r="A161" s="84">
        <v>44717</v>
      </c>
      <c r="B161" s="85">
        <v>1.0719000000000001</v>
      </c>
      <c r="C161" s="85">
        <v>1.07195</v>
      </c>
      <c r="D161" s="85">
        <v>1.07195</v>
      </c>
      <c r="E161" s="86">
        <v>1.07195</v>
      </c>
    </row>
    <row r="162" spans="1:5" x14ac:dyDescent="0.3">
      <c r="A162" s="84">
        <v>44718</v>
      </c>
      <c r="B162" s="85">
        <v>1.0688</v>
      </c>
      <c r="C162" s="85">
        <v>1.0688500000000001</v>
      </c>
      <c r="D162" s="85">
        <v>1.0688500000000001</v>
      </c>
      <c r="E162" s="86">
        <v>1.0688500000000001</v>
      </c>
    </row>
    <row r="163" spans="1:5" x14ac:dyDescent="0.3">
      <c r="A163" s="84">
        <v>44719</v>
      </c>
      <c r="B163" s="85">
        <v>1.0706</v>
      </c>
      <c r="C163" s="85">
        <v>1.0706500000000001</v>
      </c>
      <c r="D163" s="85">
        <v>1.0706500000000001</v>
      </c>
      <c r="E163" s="86">
        <v>1.0706500000000001</v>
      </c>
    </row>
    <row r="164" spans="1:5" x14ac:dyDescent="0.3">
      <c r="A164" s="84">
        <v>44720</v>
      </c>
      <c r="B164" s="85">
        <v>1.0717000000000001</v>
      </c>
      <c r="C164" s="85">
        <v>1.0717000000000001</v>
      </c>
      <c r="D164" s="85">
        <v>1.0717000000000001</v>
      </c>
      <c r="E164" s="86">
        <v>1.0717000000000001</v>
      </c>
    </row>
    <row r="165" spans="1:5" x14ac:dyDescent="0.3">
      <c r="A165" s="84">
        <v>44721</v>
      </c>
      <c r="B165" s="85">
        <v>1.0630999999999999</v>
      </c>
      <c r="C165" s="85">
        <v>1.06315</v>
      </c>
      <c r="D165" s="85">
        <v>1.06315</v>
      </c>
      <c r="E165" s="86">
        <v>1.06315</v>
      </c>
    </row>
    <row r="166" spans="1:5" x14ac:dyDescent="0.3">
      <c r="A166" s="84">
        <v>44722</v>
      </c>
      <c r="B166" s="85">
        <v>1.0518000000000001</v>
      </c>
      <c r="C166" s="85">
        <v>1.05185</v>
      </c>
      <c r="D166" s="85">
        <v>1.05185</v>
      </c>
      <c r="E166" s="86">
        <v>1.05185</v>
      </c>
    </row>
    <row r="167" spans="1:5" x14ac:dyDescent="0.3">
      <c r="A167" s="84">
        <v>44723</v>
      </c>
      <c r="B167" s="85">
        <v>1.0518000000000001</v>
      </c>
      <c r="C167" s="85">
        <v>1.05185</v>
      </c>
      <c r="D167" s="85">
        <v>1.05185</v>
      </c>
      <c r="E167" s="86">
        <v>1.05185</v>
      </c>
    </row>
    <row r="168" spans="1:5" x14ac:dyDescent="0.3">
      <c r="A168" s="84">
        <v>44724</v>
      </c>
      <c r="B168" s="85">
        <v>1.0518000000000001</v>
      </c>
      <c r="C168" s="85">
        <v>1.05185</v>
      </c>
      <c r="D168" s="85">
        <v>1.05185</v>
      </c>
      <c r="E168" s="86">
        <v>1.05185</v>
      </c>
    </row>
    <row r="169" spans="1:5" x14ac:dyDescent="0.3">
      <c r="A169" s="84">
        <v>44725</v>
      </c>
      <c r="B169" s="85">
        <v>1.0428999999999999</v>
      </c>
      <c r="C169" s="85">
        <v>1.0428999999999999</v>
      </c>
      <c r="D169" s="85">
        <v>1.0428999999999999</v>
      </c>
      <c r="E169" s="86">
        <v>1.0428999999999999</v>
      </c>
    </row>
    <row r="170" spans="1:5" x14ac:dyDescent="0.3">
      <c r="A170" s="84">
        <v>44726</v>
      </c>
      <c r="B170" s="85">
        <v>1.0411999999999999</v>
      </c>
      <c r="C170" s="85">
        <v>1.04125</v>
      </c>
      <c r="D170" s="85">
        <v>1.04125</v>
      </c>
      <c r="E170" s="86">
        <v>1.04125</v>
      </c>
    </row>
    <row r="171" spans="1:5" x14ac:dyDescent="0.3">
      <c r="A171" s="84">
        <v>44727</v>
      </c>
      <c r="B171" s="85">
        <v>1.0424</v>
      </c>
      <c r="C171" s="85">
        <v>1.0425</v>
      </c>
      <c r="D171" s="85">
        <v>1.0425</v>
      </c>
      <c r="E171" s="86">
        <v>1.0425</v>
      </c>
    </row>
    <row r="172" spans="1:5" x14ac:dyDescent="0.3">
      <c r="A172" s="84">
        <v>44728</v>
      </c>
      <c r="B172" s="85">
        <v>1.0571999999999999</v>
      </c>
      <c r="C172" s="85">
        <v>1.05725</v>
      </c>
      <c r="D172" s="85">
        <v>1.05725</v>
      </c>
      <c r="E172" s="86">
        <v>1.05725</v>
      </c>
    </row>
    <row r="173" spans="1:5" x14ac:dyDescent="0.3">
      <c r="A173" s="84">
        <v>44729</v>
      </c>
      <c r="B173" s="85">
        <v>1.0494000000000001</v>
      </c>
      <c r="C173" s="85">
        <v>1.04945</v>
      </c>
      <c r="D173" s="85">
        <v>1.04945</v>
      </c>
      <c r="E173" s="86">
        <v>1.04945</v>
      </c>
    </row>
    <row r="174" spans="1:5" x14ac:dyDescent="0.3">
      <c r="A174" s="84">
        <v>44730</v>
      </c>
      <c r="B174" s="85">
        <v>1.0494000000000001</v>
      </c>
      <c r="C174" s="85">
        <v>1.04945</v>
      </c>
      <c r="D174" s="85">
        <v>1.04945</v>
      </c>
      <c r="E174" s="86">
        <v>1.04945</v>
      </c>
    </row>
    <row r="175" spans="1:5" x14ac:dyDescent="0.3">
      <c r="A175" s="84">
        <v>44731</v>
      </c>
      <c r="B175" s="85">
        <v>1.0494000000000001</v>
      </c>
      <c r="C175" s="85">
        <v>1.04945</v>
      </c>
      <c r="D175" s="85">
        <v>1.04945</v>
      </c>
      <c r="E175" s="86">
        <v>1.04945</v>
      </c>
    </row>
    <row r="176" spans="1:5" x14ac:dyDescent="0.3">
      <c r="A176" s="84">
        <v>44732</v>
      </c>
      <c r="B176" s="85">
        <v>1.05</v>
      </c>
      <c r="C176" s="85">
        <v>1.0500499999999999</v>
      </c>
      <c r="D176" s="85">
        <v>1.0500499999999999</v>
      </c>
      <c r="E176" s="86">
        <v>1.0500499999999999</v>
      </c>
    </row>
    <row r="177" spans="1:5" x14ac:dyDescent="0.3">
      <c r="A177" s="84">
        <v>44733</v>
      </c>
      <c r="B177" s="85">
        <v>1.0528</v>
      </c>
      <c r="C177" s="85">
        <v>1.0528500000000001</v>
      </c>
      <c r="D177" s="85">
        <v>1.0528500000000001</v>
      </c>
      <c r="E177" s="86">
        <v>1.0528500000000001</v>
      </c>
    </row>
    <row r="178" spans="1:5" x14ac:dyDescent="0.3">
      <c r="A178" s="84">
        <v>44734</v>
      </c>
      <c r="B178" s="85">
        <v>1.0571999999999999</v>
      </c>
      <c r="C178" s="85">
        <v>1.05725</v>
      </c>
      <c r="D178" s="85">
        <v>1.05725</v>
      </c>
      <c r="E178" s="86">
        <v>1.05725</v>
      </c>
    </row>
    <row r="179" spans="1:5" x14ac:dyDescent="0.3">
      <c r="A179" s="84">
        <v>44735</v>
      </c>
      <c r="B179" s="85">
        <v>1.0516000000000001</v>
      </c>
      <c r="C179" s="85">
        <v>1.05165</v>
      </c>
      <c r="D179" s="85">
        <v>1.05165</v>
      </c>
      <c r="E179" s="86">
        <v>1.05165</v>
      </c>
    </row>
    <row r="180" spans="1:5" x14ac:dyDescent="0.3">
      <c r="A180" s="84">
        <v>44736</v>
      </c>
      <c r="B180" s="85">
        <v>1.0548999999999999</v>
      </c>
      <c r="C180" s="85">
        <v>1.0549500000000001</v>
      </c>
      <c r="D180" s="85">
        <v>1.0549500000000001</v>
      </c>
      <c r="E180" s="86">
        <v>1.0549500000000001</v>
      </c>
    </row>
    <row r="181" spans="1:5" x14ac:dyDescent="0.3">
      <c r="A181" s="84">
        <v>44737</v>
      </c>
      <c r="B181" s="85">
        <v>1.0548999999999999</v>
      </c>
      <c r="C181" s="85">
        <v>1.0549500000000001</v>
      </c>
      <c r="D181" s="85">
        <v>1.0549500000000001</v>
      </c>
      <c r="E181" s="86">
        <v>1.0549500000000001</v>
      </c>
    </row>
    <row r="182" spans="1:5" x14ac:dyDescent="0.3">
      <c r="A182" s="84">
        <v>44738</v>
      </c>
      <c r="B182" s="85">
        <v>1.0548999999999999</v>
      </c>
      <c r="C182" s="85">
        <v>1.0549500000000001</v>
      </c>
      <c r="D182" s="85">
        <v>1.0549500000000001</v>
      </c>
      <c r="E182" s="86">
        <v>1.0549500000000001</v>
      </c>
    </row>
    <row r="183" spans="1:5" x14ac:dyDescent="0.3">
      <c r="A183" s="84">
        <v>44739</v>
      </c>
      <c r="B183" s="85">
        <v>1.0587</v>
      </c>
      <c r="C183" s="85">
        <v>1.0587500000000001</v>
      </c>
      <c r="D183" s="85">
        <v>1.0587500000000001</v>
      </c>
      <c r="E183" s="86">
        <v>1.0587500000000001</v>
      </c>
    </row>
    <row r="184" spans="1:5" x14ac:dyDescent="0.3">
      <c r="A184" s="84">
        <v>44740</v>
      </c>
      <c r="B184" s="85">
        <v>1.0523</v>
      </c>
      <c r="C184" s="85">
        <v>1.0523499999999999</v>
      </c>
      <c r="D184" s="85">
        <v>1.0523499999999999</v>
      </c>
      <c r="E184" s="86">
        <v>1.0523499999999999</v>
      </c>
    </row>
    <row r="185" spans="1:5" x14ac:dyDescent="0.3">
      <c r="A185" s="84">
        <v>44741</v>
      </c>
      <c r="B185" s="85">
        <v>1.0442</v>
      </c>
      <c r="C185" s="85">
        <v>1.0442499999999999</v>
      </c>
      <c r="D185" s="85">
        <v>1.0442499999999999</v>
      </c>
      <c r="E185" s="86">
        <v>1.0442499999999999</v>
      </c>
    </row>
    <row r="186" spans="1:5" x14ac:dyDescent="0.3">
      <c r="A186" s="84">
        <v>44742</v>
      </c>
      <c r="B186" s="85">
        <v>1.0468</v>
      </c>
      <c r="C186" s="85">
        <v>1.0468500000000001</v>
      </c>
      <c r="D186" s="85">
        <v>1.0468500000000001</v>
      </c>
      <c r="E186" s="86">
        <v>1.0468500000000001</v>
      </c>
    </row>
    <row r="187" spans="1:5" x14ac:dyDescent="0.3">
      <c r="A187" s="84">
        <v>44743</v>
      </c>
      <c r="B187" s="85">
        <v>1.0424</v>
      </c>
      <c r="C187" s="85">
        <v>1.0424500000000001</v>
      </c>
      <c r="D187" s="85">
        <v>1.0424500000000001</v>
      </c>
      <c r="E187" s="86">
        <v>1.0424500000000001</v>
      </c>
    </row>
    <row r="188" spans="1:5" x14ac:dyDescent="0.3">
      <c r="A188" s="84">
        <v>44744</v>
      </c>
      <c r="B188" s="85">
        <v>1.0424</v>
      </c>
      <c r="C188" s="85">
        <v>1.0424500000000001</v>
      </c>
      <c r="D188" s="85">
        <v>1.0424500000000001</v>
      </c>
      <c r="E188" s="86">
        <v>1.0424500000000001</v>
      </c>
    </row>
    <row r="189" spans="1:5" x14ac:dyDescent="0.3">
      <c r="A189" s="84">
        <v>44745</v>
      </c>
      <c r="B189" s="85">
        <v>1.0424</v>
      </c>
      <c r="C189" s="85">
        <v>1.0424500000000001</v>
      </c>
      <c r="D189" s="85">
        <v>1.0424500000000001</v>
      </c>
      <c r="E189" s="86">
        <v>1.0424500000000001</v>
      </c>
    </row>
    <row r="190" spans="1:5" x14ac:dyDescent="0.3">
      <c r="A190" s="84">
        <v>44746</v>
      </c>
      <c r="B190" s="85">
        <v>1.0424</v>
      </c>
      <c r="C190" s="85">
        <v>1.0424500000000001</v>
      </c>
      <c r="D190" s="85">
        <v>1.0424500000000001</v>
      </c>
      <c r="E190" s="86">
        <v>1.0424500000000001</v>
      </c>
    </row>
    <row r="191" spans="1:5" x14ac:dyDescent="0.3">
      <c r="A191" s="84">
        <v>44747</v>
      </c>
      <c r="B191" s="85">
        <v>1.0266999999999999</v>
      </c>
      <c r="C191" s="85">
        <v>1.0267500000000001</v>
      </c>
      <c r="D191" s="85">
        <v>1.0267500000000001</v>
      </c>
      <c r="E191" s="86">
        <v>1.0267500000000001</v>
      </c>
    </row>
    <row r="192" spans="1:5" x14ac:dyDescent="0.3">
      <c r="A192" s="84">
        <v>44748</v>
      </c>
      <c r="B192" s="85">
        <v>1.0181</v>
      </c>
      <c r="C192" s="85">
        <v>1.0181500000000001</v>
      </c>
      <c r="D192" s="85">
        <v>1.0181500000000001</v>
      </c>
      <c r="E192" s="86">
        <v>1.0181500000000001</v>
      </c>
    </row>
    <row r="193" spans="1:5" x14ac:dyDescent="0.3">
      <c r="A193" s="84">
        <v>44749</v>
      </c>
      <c r="B193" s="85">
        <v>1.0154000000000001</v>
      </c>
      <c r="C193" s="85">
        <v>1.01545</v>
      </c>
      <c r="D193" s="85">
        <v>1.01545</v>
      </c>
      <c r="E193" s="86">
        <v>1.01545</v>
      </c>
    </row>
    <row r="194" spans="1:5" x14ac:dyDescent="0.3">
      <c r="A194" s="84">
        <v>44750</v>
      </c>
      <c r="B194" s="85">
        <v>1.0174000000000001</v>
      </c>
      <c r="C194" s="85">
        <v>1.01745</v>
      </c>
      <c r="D194" s="85">
        <v>1.01745</v>
      </c>
      <c r="E194" s="86">
        <v>1.01745</v>
      </c>
    </row>
    <row r="195" spans="1:5" x14ac:dyDescent="0.3">
      <c r="A195" s="84">
        <v>44751</v>
      </c>
      <c r="B195" s="85">
        <v>1.0174000000000001</v>
      </c>
      <c r="C195" s="85">
        <v>1.01745</v>
      </c>
      <c r="D195" s="85">
        <v>1.01745</v>
      </c>
      <c r="E195" s="86">
        <v>1.01745</v>
      </c>
    </row>
    <row r="196" spans="1:5" x14ac:dyDescent="0.3">
      <c r="A196" s="84">
        <v>44752</v>
      </c>
      <c r="B196" s="85">
        <v>1.0174000000000001</v>
      </c>
      <c r="C196" s="85">
        <v>1.01745</v>
      </c>
      <c r="D196" s="85">
        <v>1.01745</v>
      </c>
      <c r="E196" s="86">
        <v>1.01745</v>
      </c>
    </row>
    <row r="197" spans="1:5" x14ac:dyDescent="0.3">
      <c r="A197" s="84">
        <v>44753</v>
      </c>
      <c r="B197" s="85">
        <v>1.0062</v>
      </c>
      <c r="C197" s="85">
        <v>1.0062</v>
      </c>
      <c r="D197" s="85">
        <v>1.0062</v>
      </c>
      <c r="E197" s="86">
        <v>1.0062</v>
      </c>
    </row>
    <row r="198" spans="1:5" x14ac:dyDescent="0.3">
      <c r="A198" s="84">
        <v>44754</v>
      </c>
      <c r="B198" s="85">
        <v>1.0044</v>
      </c>
      <c r="C198" s="85">
        <v>1.0044500000000001</v>
      </c>
      <c r="D198" s="85">
        <v>1.0044500000000001</v>
      </c>
      <c r="E198" s="86">
        <v>1.0044500000000001</v>
      </c>
    </row>
    <row r="199" spans="1:5" x14ac:dyDescent="0.3">
      <c r="A199" s="84">
        <v>44755</v>
      </c>
      <c r="B199" s="85">
        <v>1.0074000000000001</v>
      </c>
      <c r="C199" s="85">
        <v>1.00745</v>
      </c>
      <c r="D199" s="85">
        <v>1.00745</v>
      </c>
      <c r="E199" s="86">
        <v>1.00745</v>
      </c>
    </row>
    <row r="200" spans="1:5" x14ac:dyDescent="0.3">
      <c r="A200" s="84">
        <v>44756</v>
      </c>
      <c r="B200" s="85">
        <v>1.0036</v>
      </c>
      <c r="C200" s="85">
        <v>1.0036499999999999</v>
      </c>
      <c r="D200" s="85">
        <v>1.0036499999999999</v>
      </c>
      <c r="E200" s="86">
        <v>1.0036499999999999</v>
      </c>
    </row>
    <row r="201" spans="1:5" x14ac:dyDescent="0.3">
      <c r="A201" s="84">
        <v>44757</v>
      </c>
      <c r="B201" s="85">
        <v>1.008</v>
      </c>
      <c r="C201" s="85">
        <v>1.0080499999999999</v>
      </c>
      <c r="D201" s="85">
        <v>1.0080499999999999</v>
      </c>
      <c r="E201" s="86">
        <v>1.0080499999999999</v>
      </c>
    </row>
    <row r="202" spans="1:5" x14ac:dyDescent="0.3">
      <c r="A202" s="84">
        <v>44758</v>
      </c>
      <c r="B202" s="85">
        <v>1.008</v>
      </c>
      <c r="C202" s="85">
        <v>1.0080499999999999</v>
      </c>
      <c r="D202" s="85">
        <v>1.0080499999999999</v>
      </c>
      <c r="E202" s="86">
        <v>1.0080499999999999</v>
      </c>
    </row>
    <row r="203" spans="1:5" x14ac:dyDescent="0.3">
      <c r="A203" s="84">
        <v>44759</v>
      </c>
      <c r="B203" s="85">
        <v>1.008</v>
      </c>
      <c r="C203" s="85">
        <v>1.0080499999999999</v>
      </c>
      <c r="D203" s="85">
        <v>1.0080499999999999</v>
      </c>
      <c r="E203" s="86">
        <v>1.0080499999999999</v>
      </c>
    </row>
    <row r="204" spans="1:5" x14ac:dyDescent="0.3">
      <c r="A204" s="84">
        <v>44760</v>
      </c>
      <c r="B204" s="85">
        <v>1.0159</v>
      </c>
      <c r="C204" s="85">
        <v>1.0159499999999999</v>
      </c>
      <c r="D204" s="85">
        <v>1.0159499999999999</v>
      </c>
      <c r="E204" s="86">
        <v>1.0159499999999999</v>
      </c>
    </row>
    <row r="205" spans="1:5" x14ac:dyDescent="0.3">
      <c r="A205" s="84">
        <v>44761</v>
      </c>
      <c r="B205" s="85">
        <v>1.0227999999999999</v>
      </c>
      <c r="C205" s="85">
        <v>1.02285</v>
      </c>
      <c r="D205" s="85">
        <v>1.02285</v>
      </c>
      <c r="E205" s="86">
        <v>1.02285</v>
      </c>
    </row>
    <row r="206" spans="1:5" x14ac:dyDescent="0.3">
      <c r="A206" s="84">
        <v>44762</v>
      </c>
      <c r="B206" s="85">
        <v>1.0173000000000001</v>
      </c>
      <c r="C206" s="85">
        <v>1.01735</v>
      </c>
      <c r="D206" s="85">
        <v>1.01735</v>
      </c>
      <c r="E206" s="86">
        <v>1.01735</v>
      </c>
    </row>
    <row r="207" spans="1:5" x14ac:dyDescent="0.3">
      <c r="A207" s="84">
        <v>44763</v>
      </c>
      <c r="B207" s="85">
        <v>1.0194000000000001</v>
      </c>
      <c r="C207" s="85">
        <v>1.01945</v>
      </c>
      <c r="D207" s="85">
        <v>1.01945</v>
      </c>
      <c r="E207" s="86">
        <v>1.01945</v>
      </c>
    </row>
    <row r="208" spans="1:5" x14ac:dyDescent="0.3">
      <c r="A208" s="84">
        <v>44764</v>
      </c>
      <c r="B208" s="85">
        <v>1.0206999999999999</v>
      </c>
      <c r="C208" s="85">
        <v>1.02075</v>
      </c>
      <c r="D208" s="85">
        <v>1.02075</v>
      </c>
      <c r="E208" s="86">
        <v>1.02075</v>
      </c>
    </row>
    <row r="209" spans="1:5" x14ac:dyDescent="0.3">
      <c r="A209" s="84">
        <v>44765</v>
      </c>
      <c r="B209" s="85">
        <v>1.0206999999999999</v>
      </c>
      <c r="C209" s="85">
        <v>1.02075</v>
      </c>
      <c r="D209" s="85">
        <v>1.02075</v>
      </c>
      <c r="E209" s="86">
        <v>1.02075</v>
      </c>
    </row>
    <row r="210" spans="1:5" x14ac:dyDescent="0.3">
      <c r="A210" s="84">
        <v>44766</v>
      </c>
      <c r="B210" s="85">
        <v>1.0206999999999999</v>
      </c>
      <c r="C210" s="85">
        <v>1.02075</v>
      </c>
      <c r="D210" s="85">
        <v>1.02075</v>
      </c>
      <c r="E210" s="86">
        <v>1.02075</v>
      </c>
    </row>
    <row r="211" spans="1:5" x14ac:dyDescent="0.3">
      <c r="A211" s="84">
        <v>44767</v>
      </c>
      <c r="B211" s="85">
        <v>1.0224</v>
      </c>
      <c r="C211" s="85">
        <v>1.0224500000000001</v>
      </c>
      <c r="D211" s="85">
        <v>1.0224500000000001</v>
      </c>
      <c r="E211" s="86">
        <v>1.0224500000000001</v>
      </c>
    </row>
    <row r="212" spans="1:5" x14ac:dyDescent="0.3">
      <c r="A212" s="84">
        <v>44768</v>
      </c>
      <c r="B212" s="85">
        <v>1.0121</v>
      </c>
      <c r="C212" s="85">
        <v>1.0121500000000001</v>
      </c>
      <c r="D212" s="85">
        <v>1.0121500000000001</v>
      </c>
      <c r="E212" s="86">
        <v>1.0121500000000001</v>
      </c>
    </row>
    <row r="213" spans="1:5" x14ac:dyDescent="0.3">
      <c r="A213" s="84">
        <v>44769</v>
      </c>
      <c r="B213" s="85">
        <v>1.016</v>
      </c>
      <c r="C213" s="85">
        <v>1.0161</v>
      </c>
      <c r="D213" s="85">
        <v>1.0161</v>
      </c>
      <c r="E213" s="86">
        <v>1.0161</v>
      </c>
    </row>
    <row r="214" spans="1:5" x14ac:dyDescent="0.3">
      <c r="A214" s="84">
        <v>44770</v>
      </c>
      <c r="B214" s="85">
        <v>1.0164</v>
      </c>
      <c r="C214" s="85">
        <v>1.0164500000000001</v>
      </c>
      <c r="D214" s="85">
        <v>1.0164500000000001</v>
      </c>
      <c r="E214" s="86">
        <v>1.0164500000000001</v>
      </c>
    </row>
    <row r="215" spans="1:5" x14ac:dyDescent="0.3">
      <c r="A215" s="84">
        <v>44771</v>
      </c>
      <c r="B215" s="85">
        <v>1.0208999999999999</v>
      </c>
      <c r="C215" s="85">
        <v>1.0208999999999999</v>
      </c>
      <c r="D215" s="85">
        <v>1.0208999999999999</v>
      </c>
      <c r="E215" s="86">
        <v>1.0208999999999999</v>
      </c>
    </row>
    <row r="216" spans="1:5" x14ac:dyDescent="0.3">
      <c r="A216" s="84">
        <v>44772</v>
      </c>
      <c r="B216" s="85">
        <v>1.0208999999999999</v>
      </c>
      <c r="C216" s="85">
        <v>1.0208999999999999</v>
      </c>
      <c r="D216" s="85">
        <v>1.0208999999999999</v>
      </c>
      <c r="E216" s="86">
        <v>1.0208999999999999</v>
      </c>
    </row>
    <row r="217" spans="1:5" x14ac:dyDescent="0.3">
      <c r="A217" s="84">
        <v>44773</v>
      </c>
      <c r="B217" s="85">
        <v>1.0208999999999999</v>
      </c>
      <c r="C217" s="85">
        <v>1.0208999999999999</v>
      </c>
      <c r="D217" s="85">
        <v>1.0208999999999999</v>
      </c>
      <c r="E217" s="86">
        <v>1.0208999999999999</v>
      </c>
    </row>
    <row r="218" spans="1:5" x14ac:dyDescent="0.3">
      <c r="A218" s="84">
        <v>44774</v>
      </c>
      <c r="B218" s="85">
        <v>1.0251999999999999</v>
      </c>
      <c r="C218" s="85">
        <v>1.02525</v>
      </c>
      <c r="D218" s="85">
        <v>1.02525</v>
      </c>
      <c r="E218" s="86">
        <v>1.02525</v>
      </c>
    </row>
    <row r="219" spans="1:5" x14ac:dyDescent="0.3">
      <c r="A219" s="84">
        <v>44775</v>
      </c>
      <c r="B219" s="85">
        <v>1.0185</v>
      </c>
      <c r="C219" s="85">
        <v>1.0185500000000001</v>
      </c>
      <c r="D219" s="85">
        <v>1.0185500000000001</v>
      </c>
      <c r="E219" s="86">
        <v>1.0185500000000001</v>
      </c>
    </row>
    <row r="220" spans="1:5" x14ac:dyDescent="0.3">
      <c r="A220" s="84">
        <v>44776</v>
      </c>
      <c r="B220" s="85">
        <v>1.0152000000000001</v>
      </c>
      <c r="C220" s="85">
        <v>1.01525</v>
      </c>
      <c r="D220" s="85">
        <v>1.01525</v>
      </c>
      <c r="E220" s="86">
        <v>1.01525</v>
      </c>
    </row>
    <row r="221" spans="1:5" x14ac:dyDescent="0.3">
      <c r="A221" s="84">
        <v>44777</v>
      </c>
      <c r="B221" s="85">
        <v>1.0246999999999999</v>
      </c>
      <c r="C221" s="85">
        <v>1.02475</v>
      </c>
      <c r="D221" s="85">
        <v>1.02475</v>
      </c>
      <c r="E221" s="86">
        <v>1.02475</v>
      </c>
    </row>
    <row r="222" spans="1:5" x14ac:dyDescent="0.3">
      <c r="A222" s="84">
        <v>44778</v>
      </c>
      <c r="B222" s="85">
        <v>1.0182</v>
      </c>
      <c r="C222" s="85">
        <v>1.0182500000000001</v>
      </c>
      <c r="D222" s="85">
        <v>1.0182500000000001</v>
      </c>
      <c r="E222" s="86">
        <v>1.0182500000000001</v>
      </c>
    </row>
    <row r="223" spans="1:5" x14ac:dyDescent="0.3">
      <c r="A223" s="84">
        <v>44779</v>
      </c>
      <c r="B223" s="85">
        <v>1.0182</v>
      </c>
      <c r="C223" s="85">
        <v>1.0182500000000001</v>
      </c>
      <c r="D223" s="85">
        <v>1.0182500000000001</v>
      </c>
      <c r="E223" s="86">
        <v>1.0182500000000001</v>
      </c>
    </row>
    <row r="224" spans="1:5" x14ac:dyDescent="0.3">
      <c r="A224" s="84">
        <v>44780</v>
      </c>
      <c r="B224" s="85">
        <v>1.0182</v>
      </c>
      <c r="C224" s="85">
        <v>1.0182500000000001</v>
      </c>
      <c r="D224" s="85">
        <v>1.0182500000000001</v>
      </c>
      <c r="E224" s="86">
        <v>1.0182500000000001</v>
      </c>
    </row>
    <row r="225" spans="1:5" x14ac:dyDescent="0.3">
      <c r="A225" s="84">
        <v>44781</v>
      </c>
      <c r="B225" s="85">
        <v>1.0194000000000001</v>
      </c>
      <c r="C225" s="85">
        <v>1.01945</v>
      </c>
      <c r="D225" s="85">
        <v>1.01945</v>
      </c>
      <c r="E225" s="86">
        <v>1.01945</v>
      </c>
    </row>
    <row r="226" spans="1:5" x14ac:dyDescent="0.3">
      <c r="A226" s="84">
        <v>44782</v>
      </c>
      <c r="B226" s="85">
        <v>1.0207999999999999</v>
      </c>
      <c r="C226" s="85">
        <v>1.0207999999999999</v>
      </c>
      <c r="D226" s="85">
        <v>1.0207999999999999</v>
      </c>
      <c r="E226" s="86">
        <v>1.0207999999999999</v>
      </c>
    </row>
    <row r="227" spans="1:5" x14ac:dyDescent="0.3">
      <c r="A227" s="84">
        <v>44783</v>
      </c>
      <c r="B227" s="85">
        <v>1.0309999999999999</v>
      </c>
      <c r="C227" s="85">
        <v>1.03105</v>
      </c>
      <c r="D227" s="85">
        <v>1.03105</v>
      </c>
      <c r="E227" s="86">
        <v>1.03105</v>
      </c>
    </row>
    <row r="228" spans="1:5" x14ac:dyDescent="0.3">
      <c r="A228" s="84">
        <v>44784</v>
      </c>
      <c r="B228" s="85">
        <v>1.0309999999999999</v>
      </c>
      <c r="C228" s="85">
        <v>1.03105</v>
      </c>
      <c r="D228" s="85">
        <v>1.03105</v>
      </c>
      <c r="E228" s="86">
        <v>1.03105</v>
      </c>
    </row>
    <row r="229" spans="1:5" x14ac:dyDescent="0.3">
      <c r="A229" s="84">
        <v>44785</v>
      </c>
      <c r="B229" s="85">
        <v>1.0309999999999999</v>
      </c>
      <c r="C229" s="85">
        <v>1.03105</v>
      </c>
      <c r="D229" s="85">
        <v>1.03105</v>
      </c>
      <c r="E229" s="86">
        <v>1.03105</v>
      </c>
    </row>
    <row r="230" spans="1:5" x14ac:dyDescent="0.3">
      <c r="A230" s="84">
        <v>44786</v>
      </c>
      <c r="B230" s="85">
        <v>1.0309999999999999</v>
      </c>
      <c r="C230" s="85">
        <v>1.03105</v>
      </c>
      <c r="D230" s="85">
        <v>1.03105</v>
      </c>
      <c r="E230" s="86">
        <v>1.03105</v>
      </c>
    </row>
    <row r="231" spans="1:5" x14ac:dyDescent="0.3">
      <c r="A231" s="84">
        <v>44787</v>
      </c>
      <c r="B231" s="85">
        <v>1.0309999999999999</v>
      </c>
      <c r="C231" s="85">
        <v>1.03105</v>
      </c>
      <c r="D231" s="85">
        <v>1.03105</v>
      </c>
      <c r="E231" s="86">
        <v>1.03105</v>
      </c>
    </row>
    <row r="232" spans="1:5" x14ac:dyDescent="0.3">
      <c r="A232" s="84">
        <v>44788</v>
      </c>
      <c r="B232" s="85">
        <v>1.0157</v>
      </c>
      <c r="C232" s="85">
        <v>1.0157499999999999</v>
      </c>
      <c r="D232" s="85">
        <v>1.0157499999999999</v>
      </c>
      <c r="E232" s="86">
        <v>1.0157499999999999</v>
      </c>
    </row>
    <row r="233" spans="1:5" x14ac:dyDescent="0.3">
      <c r="A233" s="84">
        <v>44789</v>
      </c>
      <c r="B233" s="85">
        <v>1.0172000000000001</v>
      </c>
      <c r="C233" s="85">
        <v>1.01725</v>
      </c>
      <c r="D233" s="85">
        <v>1.01725</v>
      </c>
      <c r="E233" s="86">
        <v>1.01725</v>
      </c>
    </row>
    <row r="234" spans="1:5" x14ac:dyDescent="0.3">
      <c r="A234" s="84">
        <v>44790</v>
      </c>
      <c r="B234" s="85">
        <v>1.0201</v>
      </c>
      <c r="C234" s="85">
        <v>1.0201499999999999</v>
      </c>
      <c r="D234" s="85">
        <v>1.0201499999999999</v>
      </c>
      <c r="E234" s="86">
        <v>1.0201499999999999</v>
      </c>
    </row>
    <row r="235" spans="1:5" x14ac:dyDescent="0.3">
      <c r="A235" s="84">
        <v>44791</v>
      </c>
      <c r="B235" s="85">
        <v>1.0085999999999999</v>
      </c>
      <c r="C235" s="85">
        <v>1.00865</v>
      </c>
      <c r="D235" s="85">
        <v>1.00865</v>
      </c>
      <c r="E235" s="86">
        <v>1.00865</v>
      </c>
    </row>
    <row r="236" spans="1:5" x14ac:dyDescent="0.3">
      <c r="A236" s="84">
        <v>44792</v>
      </c>
      <c r="B236" s="85">
        <v>1.0038</v>
      </c>
      <c r="C236" s="85">
        <v>1.0038499999999999</v>
      </c>
      <c r="D236" s="85">
        <v>1.0038499999999999</v>
      </c>
      <c r="E236" s="86">
        <v>1.0038499999999999</v>
      </c>
    </row>
    <row r="237" spans="1:5" x14ac:dyDescent="0.3">
      <c r="A237" s="84">
        <v>44793</v>
      </c>
      <c r="B237" s="85">
        <v>1.0038</v>
      </c>
      <c r="C237" s="85">
        <v>1.0038499999999999</v>
      </c>
      <c r="D237" s="85">
        <v>1.0038499999999999</v>
      </c>
      <c r="E237" s="86">
        <v>1.0038499999999999</v>
      </c>
    </row>
    <row r="238" spans="1:5" x14ac:dyDescent="0.3">
      <c r="A238" s="84">
        <v>44794</v>
      </c>
      <c r="B238" s="85">
        <v>1.0038</v>
      </c>
      <c r="C238" s="85">
        <v>1.0038499999999999</v>
      </c>
      <c r="D238" s="85">
        <v>1.0038499999999999</v>
      </c>
      <c r="E238" s="86">
        <v>1.0038499999999999</v>
      </c>
    </row>
    <row r="239" spans="1:5" x14ac:dyDescent="0.3">
      <c r="A239" s="84">
        <v>44795</v>
      </c>
      <c r="B239" s="85">
        <v>0.99339999999999995</v>
      </c>
      <c r="C239" s="85">
        <v>0.99345000000000006</v>
      </c>
      <c r="D239" s="85">
        <v>0.99345000000000006</v>
      </c>
      <c r="E239" s="86">
        <v>0.99345000000000006</v>
      </c>
    </row>
    <row r="240" spans="1:5" x14ac:dyDescent="0.3">
      <c r="A240" s="84">
        <v>44796</v>
      </c>
      <c r="B240" s="85">
        <v>0.99619999999999997</v>
      </c>
      <c r="C240" s="85">
        <v>0.99624999999999997</v>
      </c>
      <c r="D240" s="85">
        <v>0.99624999999999997</v>
      </c>
      <c r="E240" s="86">
        <v>0.99624999999999997</v>
      </c>
    </row>
    <row r="241" spans="1:5" x14ac:dyDescent="0.3">
      <c r="A241" s="84">
        <v>44797</v>
      </c>
      <c r="B241" s="85">
        <v>0.99670000000000003</v>
      </c>
      <c r="C241" s="85">
        <v>0.99675000000000002</v>
      </c>
      <c r="D241" s="85">
        <v>0.99675000000000002</v>
      </c>
      <c r="E241" s="86">
        <v>0.99675000000000002</v>
      </c>
    </row>
    <row r="242" spans="1:5" x14ac:dyDescent="0.3">
      <c r="A242" s="84">
        <v>44798</v>
      </c>
      <c r="B242" s="85">
        <v>0.99670000000000003</v>
      </c>
      <c r="C242" s="85">
        <v>0.99675000000000002</v>
      </c>
      <c r="D242" s="85">
        <v>0.99675000000000002</v>
      </c>
      <c r="E242" s="86">
        <v>0.99675000000000002</v>
      </c>
    </row>
    <row r="243" spans="1:5" x14ac:dyDescent="0.3">
      <c r="A243" s="84">
        <v>44799</v>
      </c>
      <c r="B243" s="85">
        <v>0.99709999999999999</v>
      </c>
      <c r="C243" s="85">
        <v>0.99714999999999998</v>
      </c>
      <c r="D243" s="85">
        <v>0.99714999999999998</v>
      </c>
      <c r="E243" s="86">
        <v>0.99714999999999998</v>
      </c>
    </row>
    <row r="244" spans="1:5" x14ac:dyDescent="0.3">
      <c r="A244" s="84">
        <v>44800</v>
      </c>
      <c r="B244" s="85">
        <v>0.99709999999999999</v>
      </c>
      <c r="C244" s="85">
        <v>0.99714999999999998</v>
      </c>
      <c r="D244" s="85">
        <v>0.99714999999999998</v>
      </c>
      <c r="E244" s="86">
        <v>0.99714999999999998</v>
      </c>
    </row>
    <row r="245" spans="1:5" x14ac:dyDescent="0.3">
      <c r="A245" s="84">
        <v>44801</v>
      </c>
      <c r="B245" s="85">
        <v>0.99709999999999999</v>
      </c>
      <c r="C245" s="85">
        <v>0.99714999999999998</v>
      </c>
      <c r="D245" s="85">
        <v>0.99714999999999998</v>
      </c>
      <c r="E245" s="86">
        <v>0.99714999999999998</v>
      </c>
    </row>
    <row r="246" spans="1:5" x14ac:dyDescent="0.3">
      <c r="A246" s="84">
        <v>44802</v>
      </c>
      <c r="B246" s="85">
        <v>1</v>
      </c>
      <c r="C246" s="85">
        <v>1.0000500000000001</v>
      </c>
      <c r="D246" s="85">
        <v>1.0000500000000001</v>
      </c>
      <c r="E246" s="86">
        <v>1.0000500000000001</v>
      </c>
    </row>
    <row r="247" spans="1:5" x14ac:dyDescent="0.3">
      <c r="A247" s="84">
        <v>44803</v>
      </c>
      <c r="B247" s="85">
        <v>1.0024999999999999</v>
      </c>
      <c r="C247" s="85">
        <v>1.0025500000000001</v>
      </c>
      <c r="D247" s="85">
        <v>1.0025500000000001</v>
      </c>
      <c r="E247" s="86">
        <v>1.0025500000000001</v>
      </c>
    </row>
    <row r="248" spans="1:5" x14ac:dyDescent="0.3">
      <c r="A248" s="84">
        <v>44804</v>
      </c>
      <c r="B248" s="85">
        <v>1.0045999999999999</v>
      </c>
      <c r="C248" s="85">
        <v>1.00465</v>
      </c>
      <c r="D248" s="85">
        <v>1.00465</v>
      </c>
      <c r="E248" s="86">
        <v>1.00465</v>
      </c>
    </row>
    <row r="249" spans="1:5" x14ac:dyDescent="0.3">
      <c r="A249" s="84">
        <v>44805</v>
      </c>
      <c r="B249" s="85">
        <v>0.99519999999999997</v>
      </c>
      <c r="C249" s="85">
        <v>0.99524999999999997</v>
      </c>
      <c r="D249" s="85">
        <v>0.99524999999999997</v>
      </c>
      <c r="E249" s="86">
        <v>0.99524999999999997</v>
      </c>
    </row>
    <row r="250" spans="1:5" x14ac:dyDescent="0.3">
      <c r="A250" s="84">
        <v>44806</v>
      </c>
      <c r="B250" s="85">
        <v>0.99660000000000004</v>
      </c>
      <c r="C250" s="85">
        <v>0.99660000000000004</v>
      </c>
      <c r="D250" s="85">
        <v>0.99660000000000004</v>
      </c>
      <c r="E250" s="86">
        <v>0.99660000000000004</v>
      </c>
    </row>
    <row r="251" spans="1:5" x14ac:dyDescent="0.3">
      <c r="A251" s="84">
        <v>44807</v>
      </c>
      <c r="B251" s="85">
        <v>0.99660000000000004</v>
      </c>
      <c r="C251" s="85">
        <v>0.99660000000000004</v>
      </c>
      <c r="D251" s="85">
        <v>0.99660000000000004</v>
      </c>
      <c r="E251" s="86">
        <v>0.99660000000000004</v>
      </c>
    </row>
    <row r="252" spans="1:5" x14ac:dyDescent="0.3">
      <c r="A252" s="84">
        <v>44808</v>
      </c>
      <c r="B252" s="85">
        <v>0.99660000000000004</v>
      </c>
      <c r="C252" s="85">
        <v>0.99660000000000004</v>
      </c>
      <c r="D252" s="85">
        <v>0.99660000000000004</v>
      </c>
      <c r="E252" s="86">
        <v>0.99660000000000004</v>
      </c>
    </row>
    <row r="253" spans="1:5" x14ac:dyDescent="0.3">
      <c r="A253" s="84">
        <v>44809</v>
      </c>
      <c r="B253" s="85">
        <v>0.99309999999999998</v>
      </c>
      <c r="C253" s="85">
        <v>0.99314999999999998</v>
      </c>
      <c r="D253" s="85">
        <v>0.99314999999999998</v>
      </c>
      <c r="E253" s="86">
        <v>0.99314999999999998</v>
      </c>
    </row>
    <row r="254" spans="1:5" x14ac:dyDescent="0.3">
      <c r="A254" s="84">
        <v>44810</v>
      </c>
      <c r="B254" s="85">
        <v>0.99050000000000005</v>
      </c>
      <c r="C254" s="85">
        <v>0.99050000000000005</v>
      </c>
      <c r="D254" s="85">
        <v>0.99050000000000005</v>
      </c>
      <c r="E254" s="86">
        <v>0.99050000000000005</v>
      </c>
    </row>
    <row r="255" spans="1:5" x14ac:dyDescent="0.3">
      <c r="A255" s="84">
        <v>44811</v>
      </c>
      <c r="B255" s="85">
        <v>0.99909999999999999</v>
      </c>
      <c r="C255" s="85">
        <v>0.99914999999999998</v>
      </c>
      <c r="D255" s="85">
        <v>0.99914999999999998</v>
      </c>
      <c r="E255" s="86">
        <v>0.99914999999999998</v>
      </c>
    </row>
    <row r="256" spans="1:5" x14ac:dyDescent="0.3">
      <c r="A256" s="84">
        <v>44812</v>
      </c>
      <c r="B256" s="85">
        <v>0.99960000000000004</v>
      </c>
      <c r="C256" s="85">
        <v>0.99965000000000004</v>
      </c>
      <c r="D256" s="85">
        <v>0.99965000000000004</v>
      </c>
      <c r="E256" s="86">
        <v>0.99965000000000004</v>
      </c>
    </row>
    <row r="257" spans="1:5" x14ac:dyDescent="0.3">
      <c r="A257" s="84">
        <v>44813</v>
      </c>
      <c r="B257" s="85">
        <v>1.0039</v>
      </c>
      <c r="C257" s="85">
        <v>1.0039499999999999</v>
      </c>
      <c r="D257" s="85">
        <v>1.0039499999999999</v>
      </c>
      <c r="E257" s="86">
        <v>1.0039499999999999</v>
      </c>
    </row>
    <row r="258" spans="1:5" x14ac:dyDescent="0.3">
      <c r="A258" s="84">
        <v>44814</v>
      </c>
      <c r="B258" s="85">
        <v>1.0039</v>
      </c>
      <c r="C258" s="85">
        <v>1.0039499999999999</v>
      </c>
      <c r="D258" s="85">
        <v>1.0039499999999999</v>
      </c>
      <c r="E258" s="86">
        <v>1.0039499999999999</v>
      </c>
    </row>
    <row r="259" spans="1:5" x14ac:dyDescent="0.3">
      <c r="A259" s="84">
        <v>44815</v>
      </c>
      <c r="B259" s="85">
        <v>1.0039</v>
      </c>
      <c r="C259" s="85">
        <v>1.0039499999999999</v>
      </c>
      <c r="D259" s="85">
        <v>1.0039499999999999</v>
      </c>
      <c r="E259" s="86">
        <v>1.0039499999999999</v>
      </c>
    </row>
    <row r="260" spans="1:5" x14ac:dyDescent="0.3">
      <c r="A260" s="84">
        <v>44816</v>
      </c>
      <c r="B260" s="85">
        <v>1.0116000000000001</v>
      </c>
      <c r="C260" s="85">
        <v>1.0116499999999999</v>
      </c>
      <c r="D260" s="85">
        <v>1.0116499999999999</v>
      </c>
      <c r="E260" s="86">
        <v>1.0116499999999999</v>
      </c>
    </row>
    <row r="261" spans="1:5" x14ac:dyDescent="0.3">
      <c r="A261" s="84">
        <v>44817</v>
      </c>
      <c r="B261" s="85">
        <v>0.99829999999999997</v>
      </c>
      <c r="C261" s="85">
        <v>0.99829999999999997</v>
      </c>
      <c r="D261" s="85">
        <v>0.99829999999999997</v>
      </c>
      <c r="E261" s="86">
        <v>0.99829999999999997</v>
      </c>
    </row>
    <row r="262" spans="1:5" x14ac:dyDescent="0.3">
      <c r="A262" s="84">
        <v>44818</v>
      </c>
      <c r="B262" s="85">
        <v>0.99860000000000004</v>
      </c>
      <c r="C262" s="85">
        <v>0.99865000000000004</v>
      </c>
      <c r="D262" s="85">
        <v>0.99865000000000004</v>
      </c>
      <c r="E262" s="86">
        <v>0.99865000000000004</v>
      </c>
    </row>
    <row r="263" spans="1:5" x14ac:dyDescent="0.3">
      <c r="A263" s="84">
        <v>44819</v>
      </c>
      <c r="B263" s="85">
        <v>0.99970000000000003</v>
      </c>
      <c r="C263" s="85">
        <v>0.99975000000000003</v>
      </c>
      <c r="D263" s="85">
        <v>0.99975000000000003</v>
      </c>
      <c r="E263" s="86">
        <v>0.99975000000000003</v>
      </c>
    </row>
    <row r="264" spans="1:5" x14ac:dyDescent="0.3">
      <c r="A264" s="84">
        <v>44820</v>
      </c>
      <c r="B264" s="85">
        <v>1.0002</v>
      </c>
      <c r="C264" s="85">
        <v>1.0002500000000001</v>
      </c>
      <c r="D264" s="85">
        <v>1.0002500000000001</v>
      </c>
      <c r="E264" s="86">
        <v>1.0002500000000001</v>
      </c>
    </row>
    <row r="265" spans="1:5" x14ac:dyDescent="0.3">
      <c r="A265" s="84">
        <v>44821</v>
      </c>
      <c r="B265" s="85">
        <v>1.0002</v>
      </c>
      <c r="C265" s="85">
        <v>1.0002500000000001</v>
      </c>
      <c r="D265" s="85">
        <v>1.0002500000000001</v>
      </c>
      <c r="E265" s="86">
        <v>1.0002500000000001</v>
      </c>
    </row>
    <row r="266" spans="1:5" x14ac:dyDescent="0.3">
      <c r="A266" s="84">
        <v>44822</v>
      </c>
      <c r="B266" s="85">
        <v>1.0002</v>
      </c>
      <c r="C266" s="85">
        <v>1.0002500000000001</v>
      </c>
      <c r="D266" s="85">
        <v>1.0002500000000001</v>
      </c>
      <c r="E266" s="86">
        <v>1.0002500000000001</v>
      </c>
    </row>
    <row r="267" spans="1:5" x14ac:dyDescent="0.3">
      <c r="A267" s="84">
        <v>44823</v>
      </c>
      <c r="B267" s="85">
        <v>1.0006999999999999</v>
      </c>
      <c r="C267" s="85">
        <v>1.00075</v>
      </c>
      <c r="D267" s="85">
        <v>1.00075</v>
      </c>
      <c r="E267" s="86">
        <v>1.00075</v>
      </c>
    </row>
    <row r="268" spans="1:5" x14ac:dyDescent="0.3">
      <c r="A268" s="84">
        <v>44824</v>
      </c>
      <c r="B268" s="85">
        <v>0.99619999999999997</v>
      </c>
      <c r="C268" s="85">
        <v>0.99619999999999997</v>
      </c>
      <c r="D268" s="85">
        <v>0.99619999999999997</v>
      </c>
      <c r="E268" s="86">
        <v>0.99619999999999997</v>
      </c>
    </row>
    <row r="269" spans="1:5" x14ac:dyDescent="0.3">
      <c r="A269" s="84">
        <v>44825</v>
      </c>
      <c r="B269" s="85">
        <v>0.98660000000000003</v>
      </c>
      <c r="C269" s="85">
        <v>0.98670000000000002</v>
      </c>
      <c r="D269" s="85">
        <v>0.98670000000000002</v>
      </c>
      <c r="E269" s="86">
        <v>0.98670000000000002</v>
      </c>
    </row>
    <row r="270" spans="1:5" x14ac:dyDescent="0.3">
      <c r="A270" s="84">
        <v>44826</v>
      </c>
      <c r="B270" s="85">
        <v>0.98380000000000001</v>
      </c>
      <c r="C270" s="85">
        <v>0.98385</v>
      </c>
      <c r="D270" s="85">
        <v>0.98385</v>
      </c>
      <c r="E270" s="86">
        <v>0.98385</v>
      </c>
    </row>
    <row r="271" spans="1:5" x14ac:dyDescent="0.3">
      <c r="A271" s="84">
        <v>44827</v>
      </c>
      <c r="B271" s="85">
        <v>0.96760000000000002</v>
      </c>
      <c r="C271" s="85">
        <v>0.96765000000000001</v>
      </c>
      <c r="D271" s="85">
        <v>0.96765000000000001</v>
      </c>
      <c r="E271" s="86">
        <v>0.96765000000000001</v>
      </c>
    </row>
    <row r="272" spans="1:5" x14ac:dyDescent="0.3">
      <c r="A272" s="84">
        <v>44828</v>
      </c>
      <c r="B272" s="85">
        <v>0.96760000000000002</v>
      </c>
      <c r="C272" s="85">
        <v>0.96765000000000001</v>
      </c>
      <c r="D272" s="85">
        <v>0.96765000000000001</v>
      </c>
      <c r="E272" s="86">
        <v>0.96765000000000001</v>
      </c>
    </row>
    <row r="273" spans="1:5" x14ac:dyDescent="0.3">
      <c r="A273" s="84">
        <v>44829</v>
      </c>
      <c r="B273" s="85">
        <v>0.96760000000000002</v>
      </c>
      <c r="C273" s="85">
        <v>0.96765000000000001</v>
      </c>
      <c r="D273" s="85">
        <v>0.96765000000000001</v>
      </c>
      <c r="E273" s="86">
        <v>0.96765000000000001</v>
      </c>
    </row>
    <row r="274" spans="1:5" x14ac:dyDescent="0.3">
      <c r="A274" s="84">
        <v>44830</v>
      </c>
      <c r="B274" s="85">
        <v>0.96040000000000003</v>
      </c>
      <c r="C274" s="85">
        <v>0.96045000000000003</v>
      </c>
      <c r="D274" s="85">
        <v>0.96045000000000003</v>
      </c>
      <c r="E274" s="86">
        <v>0.96045000000000003</v>
      </c>
    </row>
    <row r="275" spans="1:5" x14ac:dyDescent="0.3">
      <c r="A275" s="84">
        <v>44831</v>
      </c>
      <c r="B275" s="85">
        <v>0.95930000000000004</v>
      </c>
      <c r="C275" s="85">
        <v>0.95940000000000003</v>
      </c>
      <c r="D275" s="85">
        <v>0.95940000000000003</v>
      </c>
      <c r="E275" s="86">
        <v>0.95940000000000003</v>
      </c>
    </row>
    <row r="276" spans="1:5" x14ac:dyDescent="0.3">
      <c r="A276" s="84">
        <v>44832</v>
      </c>
      <c r="B276" s="85">
        <v>0.97370000000000001</v>
      </c>
      <c r="C276" s="85">
        <v>0.97375</v>
      </c>
      <c r="D276" s="85">
        <v>0.97375</v>
      </c>
      <c r="E276" s="86">
        <v>0.97375</v>
      </c>
    </row>
    <row r="277" spans="1:5" x14ac:dyDescent="0.3">
      <c r="A277" s="84">
        <v>44833</v>
      </c>
      <c r="B277" s="85">
        <v>0.97960000000000003</v>
      </c>
      <c r="C277" s="85">
        <v>0.97965000000000002</v>
      </c>
      <c r="D277" s="85">
        <v>0.97965000000000002</v>
      </c>
      <c r="E277" s="86">
        <v>0.97965000000000002</v>
      </c>
    </row>
    <row r="278" spans="1:5" x14ac:dyDescent="0.3">
      <c r="A278" s="84">
        <v>44834</v>
      </c>
      <c r="B278" s="85">
        <v>0.98060000000000003</v>
      </c>
      <c r="C278" s="85">
        <v>0.98065000000000002</v>
      </c>
      <c r="D278" s="85">
        <v>0.98065000000000002</v>
      </c>
      <c r="E278" s="86">
        <v>0.98065000000000002</v>
      </c>
    </row>
    <row r="279" spans="1:5" x14ac:dyDescent="0.3">
      <c r="A279" s="84">
        <v>44835</v>
      </c>
      <c r="B279" s="85">
        <v>0.98060000000000003</v>
      </c>
      <c r="C279" s="85">
        <v>0.98065000000000002</v>
      </c>
      <c r="D279" s="85">
        <v>0.98065000000000002</v>
      </c>
      <c r="E279" s="86">
        <v>0.98065000000000002</v>
      </c>
    </row>
    <row r="280" spans="1:5" x14ac:dyDescent="0.3">
      <c r="A280" s="84">
        <v>44836</v>
      </c>
      <c r="B280" s="85">
        <v>0.98060000000000003</v>
      </c>
      <c r="C280" s="85">
        <v>0.98065000000000002</v>
      </c>
      <c r="D280" s="85">
        <v>0.98065000000000002</v>
      </c>
      <c r="E280" s="86">
        <v>0.98065000000000002</v>
      </c>
    </row>
    <row r="281" spans="1:5" x14ac:dyDescent="0.3">
      <c r="A281" s="84">
        <v>44837</v>
      </c>
      <c r="B281" s="85">
        <v>0.98170000000000002</v>
      </c>
      <c r="C281" s="85">
        <v>0.98175000000000001</v>
      </c>
      <c r="D281" s="85">
        <v>0.98175000000000001</v>
      </c>
      <c r="E281" s="86">
        <v>0.98175000000000001</v>
      </c>
    </row>
    <row r="282" spans="1:5" x14ac:dyDescent="0.3">
      <c r="A282" s="84">
        <v>44838</v>
      </c>
      <c r="B282" s="85">
        <v>0.99829999999999997</v>
      </c>
      <c r="C282" s="85">
        <v>0.99829999999999997</v>
      </c>
      <c r="D282" s="85">
        <v>0.99829999999999997</v>
      </c>
      <c r="E282" s="86">
        <v>0.99829999999999997</v>
      </c>
    </row>
    <row r="283" spans="1:5" x14ac:dyDescent="0.3">
      <c r="A283" s="84">
        <v>44839</v>
      </c>
      <c r="B283" s="85">
        <v>0.98829999999999996</v>
      </c>
      <c r="C283" s="85">
        <v>0.98834999999999995</v>
      </c>
      <c r="D283" s="85">
        <v>0.98834999999999995</v>
      </c>
      <c r="E283" s="86">
        <v>0.98834999999999995</v>
      </c>
    </row>
    <row r="284" spans="1:5" x14ac:dyDescent="0.3">
      <c r="A284" s="84">
        <v>44840</v>
      </c>
      <c r="B284" s="85">
        <v>0.98060000000000003</v>
      </c>
      <c r="C284" s="85">
        <v>0.98065000000000002</v>
      </c>
      <c r="D284" s="85">
        <v>0.98065000000000002</v>
      </c>
      <c r="E284" s="86">
        <v>0.98065000000000002</v>
      </c>
    </row>
    <row r="285" spans="1:5" x14ac:dyDescent="0.3">
      <c r="A285" s="84">
        <v>44841</v>
      </c>
      <c r="B285" s="85">
        <v>0.97470000000000001</v>
      </c>
      <c r="C285" s="85">
        <v>0.97475000000000001</v>
      </c>
      <c r="D285" s="85">
        <v>0.97475000000000001</v>
      </c>
      <c r="E285" s="86">
        <v>0.97475000000000001</v>
      </c>
    </row>
    <row r="286" spans="1:5" x14ac:dyDescent="0.3">
      <c r="A286" s="84">
        <v>44842</v>
      </c>
      <c r="B286" s="85">
        <v>0.97470000000000001</v>
      </c>
      <c r="C286" s="85">
        <v>0.97475000000000001</v>
      </c>
      <c r="D286" s="85">
        <v>0.97475000000000001</v>
      </c>
      <c r="E286" s="86">
        <v>0.97475000000000001</v>
      </c>
    </row>
    <row r="287" spans="1:5" x14ac:dyDescent="0.3">
      <c r="A287" s="84">
        <v>44843</v>
      </c>
      <c r="B287" s="85">
        <v>0.97470000000000001</v>
      </c>
      <c r="C287" s="85">
        <v>0.97475000000000001</v>
      </c>
      <c r="D287" s="85">
        <v>0.97475000000000001</v>
      </c>
      <c r="E287" s="86">
        <v>0.97475000000000001</v>
      </c>
    </row>
    <row r="288" spans="1:5" x14ac:dyDescent="0.3">
      <c r="A288" s="84">
        <v>44844</v>
      </c>
      <c r="B288" s="85">
        <v>0.97140000000000004</v>
      </c>
      <c r="C288" s="85">
        <v>0.97145000000000004</v>
      </c>
      <c r="D288" s="85">
        <v>0.97145000000000004</v>
      </c>
      <c r="E288" s="86">
        <v>0.97145000000000004</v>
      </c>
    </row>
    <row r="289" spans="1:5" x14ac:dyDescent="0.3">
      <c r="A289" s="84">
        <v>44845</v>
      </c>
      <c r="B289" s="85">
        <v>0.97470000000000001</v>
      </c>
      <c r="C289" s="85">
        <v>0.97475000000000001</v>
      </c>
      <c r="D289" s="85">
        <v>0.97475000000000001</v>
      </c>
      <c r="E289" s="86">
        <v>0.97475000000000001</v>
      </c>
    </row>
    <row r="290" spans="1:5" x14ac:dyDescent="0.3">
      <c r="A290" s="84">
        <v>44846</v>
      </c>
      <c r="B290" s="85">
        <v>0.97070000000000001</v>
      </c>
      <c r="C290" s="85">
        <v>0.97075</v>
      </c>
      <c r="D290" s="85">
        <v>0.97075</v>
      </c>
      <c r="E290" s="86">
        <v>0.97075</v>
      </c>
    </row>
    <row r="291" spans="1:5" x14ac:dyDescent="0.3">
      <c r="A291" s="84">
        <v>44847</v>
      </c>
      <c r="B291" s="85">
        <v>0.97840000000000005</v>
      </c>
      <c r="C291" s="85">
        <v>0.97845000000000004</v>
      </c>
      <c r="D291" s="85">
        <v>0.97845000000000004</v>
      </c>
      <c r="E291" s="86">
        <v>0.97845000000000004</v>
      </c>
    </row>
    <row r="292" spans="1:5" x14ac:dyDescent="0.3">
      <c r="A292" s="84">
        <v>44848</v>
      </c>
      <c r="B292" s="85">
        <v>0.97199999999999998</v>
      </c>
      <c r="C292" s="85">
        <v>0.97204999999999997</v>
      </c>
      <c r="D292" s="85">
        <v>0.97204999999999997</v>
      </c>
      <c r="E292" s="86">
        <v>0.97204999999999997</v>
      </c>
    </row>
    <row r="293" spans="1:5" x14ac:dyDescent="0.3">
      <c r="A293" s="84">
        <v>44849</v>
      </c>
      <c r="B293" s="85">
        <v>0.97199999999999998</v>
      </c>
      <c r="C293" s="85">
        <v>0.97204999999999997</v>
      </c>
      <c r="D293" s="85">
        <v>0.97204999999999997</v>
      </c>
      <c r="E293" s="86">
        <v>0.97204999999999997</v>
      </c>
    </row>
    <row r="294" spans="1:5" x14ac:dyDescent="0.3">
      <c r="A294" s="84">
        <v>44850</v>
      </c>
      <c r="B294" s="85">
        <v>0.97199999999999998</v>
      </c>
      <c r="C294" s="85">
        <v>0.97204999999999997</v>
      </c>
      <c r="D294" s="85">
        <v>0.97204999999999997</v>
      </c>
      <c r="E294" s="86">
        <v>0.97204999999999997</v>
      </c>
    </row>
    <row r="295" spans="1:5" x14ac:dyDescent="0.3">
      <c r="A295" s="84">
        <v>44851</v>
      </c>
      <c r="B295" s="85">
        <v>0.98450000000000004</v>
      </c>
      <c r="C295" s="85">
        <v>0.98450000000000004</v>
      </c>
      <c r="D295" s="85">
        <v>0.98450000000000004</v>
      </c>
      <c r="E295" s="86">
        <v>0.98450000000000004</v>
      </c>
    </row>
    <row r="296" spans="1:5" x14ac:dyDescent="0.3">
      <c r="A296" s="84">
        <v>44852</v>
      </c>
      <c r="B296" s="85">
        <v>0.9849</v>
      </c>
      <c r="C296" s="85">
        <v>0.98494999999999999</v>
      </c>
      <c r="D296" s="85">
        <v>0.98494999999999999</v>
      </c>
      <c r="E296" s="86">
        <v>0.98494999999999999</v>
      </c>
    </row>
    <row r="297" spans="1:5" x14ac:dyDescent="0.3">
      <c r="A297" s="84">
        <v>44853</v>
      </c>
      <c r="B297" s="85">
        <v>0.97740000000000005</v>
      </c>
      <c r="C297" s="85">
        <v>0.97740000000000005</v>
      </c>
      <c r="D297" s="85">
        <v>0.97740000000000005</v>
      </c>
      <c r="E297" s="86">
        <v>0.97740000000000005</v>
      </c>
    </row>
    <row r="298" spans="1:5" x14ac:dyDescent="0.3">
      <c r="A298" s="84">
        <v>44854</v>
      </c>
      <c r="B298" s="85">
        <v>0.97809999999999997</v>
      </c>
      <c r="C298" s="85">
        <v>0.97814999999999996</v>
      </c>
      <c r="D298" s="85">
        <v>0.97814999999999996</v>
      </c>
      <c r="E298" s="86">
        <v>0.97814999999999996</v>
      </c>
    </row>
    <row r="299" spans="1:5" x14ac:dyDescent="0.3">
      <c r="A299" s="84">
        <v>44855</v>
      </c>
      <c r="B299" s="85">
        <v>0.98519999999999996</v>
      </c>
      <c r="C299" s="85">
        <v>0.98524999999999996</v>
      </c>
      <c r="D299" s="85">
        <v>0.98524999999999996</v>
      </c>
      <c r="E299" s="86">
        <v>0.98524999999999996</v>
      </c>
    </row>
    <row r="300" spans="1:5" x14ac:dyDescent="0.3">
      <c r="A300" s="84">
        <v>44856</v>
      </c>
      <c r="B300" s="85">
        <v>0.98519999999999996</v>
      </c>
      <c r="C300" s="85">
        <v>0.98524999999999996</v>
      </c>
      <c r="D300" s="85">
        <v>0.98524999999999996</v>
      </c>
      <c r="E300" s="86">
        <v>0.98524999999999996</v>
      </c>
    </row>
    <row r="301" spans="1:5" x14ac:dyDescent="0.3">
      <c r="A301" s="84">
        <v>44857</v>
      </c>
      <c r="B301" s="85">
        <v>0.98519999999999996</v>
      </c>
      <c r="C301" s="85">
        <v>0.98524999999999996</v>
      </c>
      <c r="D301" s="85">
        <v>0.98524999999999996</v>
      </c>
      <c r="E301" s="86">
        <v>0.98524999999999996</v>
      </c>
    </row>
    <row r="302" spans="1:5" x14ac:dyDescent="0.3">
      <c r="A302" s="84">
        <v>44858</v>
      </c>
      <c r="B302" s="85">
        <v>0.98740000000000006</v>
      </c>
      <c r="C302" s="85">
        <v>0.98745000000000005</v>
      </c>
      <c r="D302" s="85">
        <v>0.98745000000000005</v>
      </c>
      <c r="E302" s="86">
        <v>0.98745000000000005</v>
      </c>
    </row>
    <row r="303" spans="1:5" x14ac:dyDescent="0.3">
      <c r="A303" s="84">
        <v>44859</v>
      </c>
      <c r="B303" s="85">
        <v>0.99570000000000003</v>
      </c>
      <c r="C303" s="85">
        <v>0.99570000000000003</v>
      </c>
      <c r="D303" s="85">
        <v>0.99570000000000003</v>
      </c>
      <c r="E303" s="86">
        <v>0.99570000000000003</v>
      </c>
    </row>
    <row r="304" spans="1:5" x14ac:dyDescent="0.3">
      <c r="A304" s="84">
        <v>44860</v>
      </c>
      <c r="B304" s="85">
        <v>1.0083</v>
      </c>
      <c r="C304" s="85">
        <v>1.0083</v>
      </c>
      <c r="D304" s="85">
        <v>1.0083</v>
      </c>
      <c r="E304" s="86">
        <v>1.0083</v>
      </c>
    </row>
    <row r="305" spans="1:5" x14ac:dyDescent="0.3">
      <c r="A305" s="84">
        <v>44861</v>
      </c>
      <c r="B305" s="85">
        <v>0.99619999999999997</v>
      </c>
      <c r="C305" s="85">
        <v>0.99624999999999997</v>
      </c>
      <c r="D305" s="85">
        <v>0.99624999999999997</v>
      </c>
      <c r="E305" s="86">
        <v>0.99624999999999997</v>
      </c>
    </row>
    <row r="306" spans="1:5" x14ac:dyDescent="0.3">
      <c r="A306" s="84">
        <v>44862</v>
      </c>
      <c r="B306" s="85">
        <v>0.995</v>
      </c>
      <c r="C306" s="85">
        <v>0.99504999999999999</v>
      </c>
      <c r="D306" s="85">
        <v>0.99504999999999999</v>
      </c>
      <c r="E306" s="86">
        <v>0.99504999999999999</v>
      </c>
    </row>
    <row r="307" spans="1:5" x14ac:dyDescent="0.3">
      <c r="A307" s="84">
        <v>44863</v>
      </c>
      <c r="B307" s="85">
        <v>0.995</v>
      </c>
      <c r="C307" s="85">
        <v>0.99504999999999999</v>
      </c>
      <c r="D307" s="85">
        <v>0.99504999999999999</v>
      </c>
      <c r="E307" s="86">
        <v>0.99504999999999999</v>
      </c>
    </row>
    <row r="308" spans="1:5" x14ac:dyDescent="0.3">
      <c r="A308" s="84">
        <v>44864</v>
      </c>
      <c r="B308" s="85">
        <v>0.995</v>
      </c>
      <c r="C308" s="85">
        <v>0.99504999999999999</v>
      </c>
      <c r="D308" s="85">
        <v>0.99504999999999999</v>
      </c>
      <c r="E308" s="86">
        <v>0.99504999999999999</v>
      </c>
    </row>
    <row r="309" spans="1:5" x14ac:dyDescent="0.3">
      <c r="A309" s="84">
        <v>44865</v>
      </c>
      <c r="B309" s="85">
        <v>0.98819999999999997</v>
      </c>
      <c r="C309" s="85">
        <v>0.98824999999999996</v>
      </c>
      <c r="D309" s="85">
        <v>0.98824999999999996</v>
      </c>
      <c r="E309" s="86">
        <v>0.98824999999999996</v>
      </c>
    </row>
    <row r="310" spans="1:5" x14ac:dyDescent="0.3">
      <c r="A310" s="84">
        <v>44866</v>
      </c>
      <c r="B310" s="85">
        <v>0.98770000000000002</v>
      </c>
      <c r="C310" s="85">
        <v>0.98770000000000002</v>
      </c>
      <c r="D310" s="85">
        <v>0.98770000000000002</v>
      </c>
      <c r="E310" s="86">
        <v>0.98770000000000002</v>
      </c>
    </row>
    <row r="311" spans="1:5" x14ac:dyDescent="0.3">
      <c r="A311" s="84">
        <v>44867</v>
      </c>
      <c r="B311" s="85">
        <v>0.99109999999999998</v>
      </c>
      <c r="C311" s="85">
        <v>0.99119999999999997</v>
      </c>
      <c r="D311" s="85">
        <v>0.99119999999999997</v>
      </c>
      <c r="E311" s="86">
        <v>0.99119999999999997</v>
      </c>
    </row>
    <row r="312" spans="1:5" x14ac:dyDescent="0.3">
      <c r="A312" s="84">
        <v>44868</v>
      </c>
      <c r="B312" s="85">
        <v>0.99109999999999998</v>
      </c>
      <c r="C312" s="85">
        <v>0.99119999999999997</v>
      </c>
      <c r="D312" s="85">
        <v>0.99119999999999997</v>
      </c>
      <c r="E312" s="86">
        <v>0.99119999999999997</v>
      </c>
    </row>
    <row r="313" spans="1:5" x14ac:dyDescent="0.3">
      <c r="A313" s="84">
        <v>44869</v>
      </c>
      <c r="B313" s="85">
        <v>0.99399999999999999</v>
      </c>
      <c r="C313" s="85">
        <v>0.99404999999999999</v>
      </c>
      <c r="D313" s="85">
        <v>0.99404999999999999</v>
      </c>
      <c r="E313" s="86">
        <v>0.99404999999999999</v>
      </c>
    </row>
    <row r="314" spans="1:5" x14ac:dyDescent="0.3">
      <c r="A314" s="84">
        <v>44870</v>
      </c>
      <c r="B314" s="85">
        <v>0.99399999999999999</v>
      </c>
      <c r="C314" s="85">
        <v>0.99404999999999999</v>
      </c>
      <c r="D314" s="85">
        <v>0.99404999999999999</v>
      </c>
      <c r="E314" s="86">
        <v>0.99404999999999999</v>
      </c>
    </row>
    <row r="315" spans="1:5" x14ac:dyDescent="0.3">
      <c r="A315" s="84">
        <v>44871</v>
      </c>
      <c r="B315" s="85">
        <v>0.99399999999999999</v>
      </c>
      <c r="C315" s="85">
        <v>0.99404999999999999</v>
      </c>
      <c r="D315" s="85">
        <v>0.99404999999999999</v>
      </c>
      <c r="E315" s="86">
        <v>0.99404999999999999</v>
      </c>
    </row>
    <row r="316" spans="1:5" x14ac:dyDescent="0.3">
      <c r="A316" s="84">
        <v>44872</v>
      </c>
      <c r="B316" s="85">
        <v>1.0025999999999999</v>
      </c>
      <c r="C316" s="85">
        <v>1.00265</v>
      </c>
      <c r="D316" s="85">
        <v>1.00265</v>
      </c>
      <c r="E316" s="86">
        <v>1.00265</v>
      </c>
    </row>
    <row r="317" spans="1:5" x14ac:dyDescent="0.3">
      <c r="A317" s="84">
        <v>44873</v>
      </c>
      <c r="B317" s="85">
        <v>1.0075000000000001</v>
      </c>
      <c r="C317" s="85">
        <v>1.0075499999999999</v>
      </c>
      <c r="D317" s="85">
        <v>1.0075499999999999</v>
      </c>
      <c r="E317" s="86">
        <v>1.0075499999999999</v>
      </c>
    </row>
    <row r="318" spans="1:5" x14ac:dyDescent="0.3">
      <c r="A318" s="84">
        <v>44874</v>
      </c>
      <c r="B318" s="85">
        <v>1.0004</v>
      </c>
      <c r="C318" s="85">
        <v>1.0004500000000001</v>
      </c>
      <c r="D318" s="85">
        <v>1.0004500000000001</v>
      </c>
      <c r="E318" s="86">
        <v>1.0004500000000001</v>
      </c>
    </row>
    <row r="319" spans="1:5" x14ac:dyDescent="0.3">
      <c r="A319" s="84">
        <v>44875</v>
      </c>
      <c r="B319" s="85">
        <v>1.0152000000000001</v>
      </c>
      <c r="C319" s="85">
        <v>1.01525</v>
      </c>
      <c r="D319" s="85">
        <v>1.01525</v>
      </c>
      <c r="E319" s="86">
        <v>1.01525</v>
      </c>
    </row>
    <row r="320" spans="1:5" x14ac:dyDescent="0.3">
      <c r="A320" s="84">
        <v>44876</v>
      </c>
      <c r="B320" s="85">
        <v>1.0351999999999999</v>
      </c>
      <c r="C320" s="85">
        <v>1.0351999999999999</v>
      </c>
      <c r="D320" s="85">
        <v>1.0351999999999999</v>
      </c>
      <c r="E320" s="86">
        <v>1.0351999999999999</v>
      </c>
    </row>
    <row r="321" spans="1:5" x14ac:dyDescent="0.3">
      <c r="A321" s="84">
        <v>44877</v>
      </c>
      <c r="B321" s="85">
        <v>1.0351999999999999</v>
      </c>
      <c r="C321" s="85">
        <v>1.0351999999999999</v>
      </c>
      <c r="D321" s="85">
        <v>1.0351999999999999</v>
      </c>
      <c r="E321" s="86">
        <v>1.0351999999999999</v>
      </c>
    </row>
    <row r="322" spans="1:5" x14ac:dyDescent="0.3">
      <c r="A322" s="84">
        <v>44878</v>
      </c>
      <c r="B322" s="85">
        <v>1.0351999999999999</v>
      </c>
      <c r="C322" s="85">
        <v>1.0351999999999999</v>
      </c>
      <c r="D322" s="85">
        <v>1.0351999999999999</v>
      </c>
      <c r="E322" s="86">
        <v>1.0351999999999999</v>
      </c>
    </row>
    <row r="323" spans="1:5" x14ac:dyDescent="0.3">
      <c r="A323" s="84">
        <v>44879</v>
      </c>
      <c r="B323" s="85">
        <v>1.0349999999999999</v>
      </c>
      <c r="C323" s="85">
        <v>1.03505</v>
      </c>
      <c r="D323" s="85">
        <v>1.03505</v>
      </c>
      <c r="E323" s="86">
        <v>1.03505</v>
      </c>
    </row>
    <row r="324" spans="1:5" x14ac:dyDescent="0.3">
      <c r="A324" s="84">
        <v>44880</v>
      </c>
      <c r="B324" s="85">
        <v>1.0316000000000001</v>
      </c>
      <c r="C324" s="85">
        <v>1.03165</v>
      </c>
      <c r="D324" s="85">
        <v>1.03165</v>
      </c>
      <c r="E324" s="86">
        <v>1.03165</v>
      </c>
    </row>
    <row r="325" spans="1:5" x14ac:dyDescent="0.3">
      <c r="A325" s="84">
        <v>44881</v>
      </c>
      <c r="B325" s="85">
        <v>1.0363</v>
      </c>
      <c r="C325" s="85">
        <v>1.0363500000000001</v>
      </c>
      <c r="D325" s="85">
        <v>1.0363500000000001</v>
      </c>
      <c r="E325" s="86">
        <v>1.0363500000000001</v>
      </c>
    </row>
    <row r="326" spans="1:5" x14ac:dyDescent="0.3">
      <c r="A326" s="84">
        <v>44882</v>
      </c>
      <c r="B326" s="85">
        <v>1.0364</v>
      </c>
      <c r="C326" s="85">
        <v>1.0364500000000001</v>
      </c>
      <c r="D326" s="85">
        <v>1.0364500000000001</v>
      </c>
      <c r="E326" s="86">
        <v>1.0364500000000001</v>
      </c>
    </row>
    <row r="327" spans="1:5" x14ac:dyDescent="0.3">
      <c r="A327" s="84">
        <v>44883</v>
      </c>
      <c r="B327" s="85">
        <v>1.0327999999999999</v>
      </c>
      <c r="C327" s="85">
        <v>1.03285</v>
      </c>
      <c r="D327" s="85">
        <v>1.03285</v>
      </c>
      <c r="E327" s="86">
        <v>1.03285</v>
      </c>
    </row>
    <row r="328" spans="1:5" x14ac:dyDescent="0.3">
      <c r="A328" s="84">
        <v>44884</v>
      </c>
      <c r="B328" s="85">
        <v>1.0327999999999999</v>
      </c>
      <c r="C328" s="85">
        <v>1.03285</v>
      </c>
      <c r="D328" s="85">
        <v>1.03285</v>
      </c>
      <c r="E328" s="86">
        <v>1.03285</v>
      </c>
    </row>
    <row r="329" spans="1:5" x14ac:dyDescent="0.3">
      <c r="A329" s="84">
        <v>44885</v>
      </c>
      <c r="B329" s="85">
        <v>1.0327999999999999</v>
      </c>
      <c r="C329" s="85">
        <v>1.03285</v>
      </c>
      <c r="D329" s="85">
        <v>1.03285</v>
      </c>
      <c r="E329" s="86">
        <v>1.03285</v>
      </c>
    </row>
    <row r="330" spans="1:5" x14ac:dyDescent="0.3">
      <c r="A330" s="84">
        <v>44886</v>
      </c>
      <c r="B330" s="85">
        <v>1.0235000000000001</v>
      </c>
      <c r="C330" s="85">
        <v>1.0235000000000001</v>
      </c>
      <c r="D330" s="85">
        <v>1.0235000000000001</v>
      </c>
      <c r="E330" s="86">
        <v>1.0235000000000001</v>
      </c>
    </row>
    <row r="331" spans="1:5" x14ac:dyDescent="0.3">
      <c r="A331" s="84">
        <v>44887</v>
      </c>
      <c r="B331" s="85">
        <v>1.0298</v>
      </c>
      <c r="C331" s="85">
        <v>1.0298</v>
      </c>
      <c r="D331" s="85">
        <v>1.0298</v>
      </c>
      <c r="E331" s="86">
        <v>1.0298</v>
      </c>
    </row>
    <row r="332" spans="1:5" x14ac:dyDescent="0.3">
      <c r="A332" s="84">
        <v>44888</v>
      </c>
      <c r="B332" s="85">
        <v>1.0377000000000001</v>
      </c>
      <c r="C332" s="85">
        <v>1.03775</v>
      </c>
      <c r="D332" s="85">
        <v>1.03775</v>
      </c>
      <c r="E332" s="86">
        <v>1.03775</v>
      </c>
    </row>
    <row r="333" spans="1:5" x14ac:dyDescent="0.3">
      <c r="A333" s="84">
        <v>44889</v>
      </c>
      <c r="B333" s="85">
        <v>1.0403</v>
      </c>
      <c r="C333" s="85">
        <v>1.0403500000000001</v>
      </c>
      <c r="D333" s="85">
        <v>1.0403500000000001</v>
      </c>
      <c r="E333" s="86">
        <v>1.0403500000000001</v>
      </c>
    </row>
    <row r="334" spans="1:5" x14ac:dyDescent="0.3">
      <c r="A334" s="84">
        <v>44890</v>
      </c>
      <c r="B334" s="85">
        <v>1.0399</v>
      </c>
      <c r="C334" s="85">
        <v>1.0400499999999999</v>
      </c>
      <c r="D334" s="85">
        <v>1.0400499999999999</v>
      </c>
      <c r="E334" s="86">
        <v>1.0400499999999999</v>
      </c>
    </row>
    <row r="335" spans="1:5" x14ac:dyDescent="0.3">
      <c r="A335" s="84">
        <v>44891</v>
      </c>
      <c r="B335" s="85">
        <v>1.0399</v>
      </c>
      <c r="C335" s="85">
        <v>1.0400499999999999</v>
      </c>
      <c r="D335" s="85">
        <v>1.0400499999999999</v>
      </c>
      <c r="E335" s="86">
        <v>1.0400499999999999</v>
      </c>
    </row>
    <row r="336" spans="1:5" x14ac:dyDescent="0.3">
      <c r="A336" s="84">
        <v>44892</v>
      </c>
      <c r="B336" s="85">
        <v>1.0399</v>
      </c>
      <c r="C336" s="85">
        <v>1.0400499999999999</v>
      </c>
      <c r="D336" s="85">
        <v>1.0400499999999999</v>
      </c>
      <c r="E336" s="86">
        <v>1.0400499999999999</v>
      </c>
    </row>
    <row r="337" spans="1:5" x14ac:dyDescent="0.3">
      <c r="A337" s="84">
        <v>44893</v>
      </c>
      <c r="B337" s="85">
        <v>1.0358000000000001</v>
      </c>
      <c r="C337" s="85">
        <v>1.0358499999999999</v>
      </c>
      <c r="D337" s="85">
        <v>1.0358499999999999</v>
      </c>
      <c r="E337" s="86">
        <v>1.0358499999999999</v>
      </c>
    </row>
    <row r="338" spans="1:5" x14ac:dyDescent="0.3">
      <c r="A338" s="84">
        <v>44894</v>
      </c>
      <c r="B338" s="85">
        <v>1.0329999999999999</v>
      </c>
      <c r="C338" s="85">
        <v>1.03305</v>
      </c>
      <c r="D338" s="85">
        <v>1.03305</v>
      </c>
      <c r="E338" s="86">
        <v>1.03305</v>
      </c>
    </row>
    <row r="339" spans="1:5" x14ac:dyDescent="0.3">
      <c r="A339" s="84">
        <v>44895</v>
      </c>
      <c r="B339" s="85">
        <v>1.0358000000000001</v>
      </c>
      <c r="C339" s="85">
        <v>1.0359</v>
      </c>
      <c r="D339" s="85">
        <v>1.0359</v>
      </c>
      <c r="E339" s="86">
        <v>1.0359</v>
      </c>
    </row>
    <row r="340" spans="1:5" x14ac:dyDescent="0.3">
      <c r="A340" s="84">
        <v>44896</v>
      </c>
      <c r="B340" s="85">
        <v>1.0508999999999999</v>
      </c>
      <c r="C340" s="85">
        <v>1.0509500000000001</v>
      </c>
      <c r="D340" s="85">
        <v>1.0509500000000001</v>
      </c>
      <c r="E340" s="86">
        <v>1.0509500000000001</v>
      </c>
    </row>
    <row r="341" spans="1:5" x14ac:dyDescent="0.3">
      <c r="A341" s="84">
        <v>44897</v>
      </c>
      <c r="B341" s="85">
        <v>1.0525</v>
      </c>
      <c r="C341" s="85">
        <v>1.0525500000000001</v>
      </c>
      <c r="D341" s="85">
        <v>1.0525500000000001</v>
      </c>
      <c r="E341" s="86">
        <v>1.0525500000000001</v>
      </c>
    </row>
    <row r="342" spans="1:5" x14ac:dyDescent="0.3">
      <c r="A342" s="84">
        <v>44898</v>
      </c>
      <c r="B342" s="85">
        <v>1.0525</v>
      </c>
      <c r="C342" s="85">
        <v>1.0525500000000001</v>
      </c>
      <c r="D342" s="85">
        <v>1.0525500000000001</v>
      </c>
      <c r="E342" s="86">
        <v>1.0525500000000001</v>
      </c>
    </row>
    <row r="343" spans="1:5" x14ac:dyDescent="0.3">
      <c r="A343" s="84">
        <v>44899</v>
      </c>
      <c r="B343" s="85">
        <v>1.0525</v>
      </c>
      <c r="C343" s="85">
        <v>1.0525500000000001</v>
      </c>
      <c r="D343" s="85">
        <v>1.0525500000000001</v>
      </c>
      <c r="E343" s="86">
        <v>1.0525500000000001</v>
      </c>
    </row>
    <row r="344" spans="1:5" x14ac:dyDescent="0.3">
      <c r="A344" s="84">
        <v>44900</v>
      </c>
      <c r="B344" s="85">
        <v>1.0498000000000001</v>
      </c>
      <c r="C344" s="85">
        <v>1.0498499999999999</v>
      </c>
      <c r="D344" s="85">
        <v>1.0498499999999999</v>
      </c>
      <c r="E344" s="86">
        <v>1.0498499999999999</v>
      </c>
    </row>
    <row r="345" spans="1:5" x14ac:dyDescent="0.3">
      <c r="A345" s="84">
        <v>44901</v>
      </c>
      <c r="B345" s="85">
        <v>1.0468</v>
      </c>
      <c r="C345" s="85">
        <v>1.0468500000000001</v>
      </c>
      <c r="D345" s="85">
        <v>1.0468500000000001</v>
      </c>
      <c r="E345" s="86">
        <v>1.0468500000000001</v>
      </c>
    </row>
    <row r="346" spans="1:5" x14ac:dyDescent="0.3">
      <c r="A346" s="84">
        <v>44902</v>
      </c>
      <c r="B346" s="85">
        <v>1.0517000000000001</v>
      </c>
      <c r="C346" s="85">
        <v>1.0517000000000001</v>
      </c>
      <c r="D346" s="85">
        <v>1.0517000000000001</v>
      </c>
      <c r="E346" s="86">
        <v>1.0517000000000001</v>
      </c>
    </row>
    <row r="347" spans="1:5" x14ac:dyDescent="0.3">
      <c r="A347" s="84">
        <v>44903</v>
      </c>
      <c r="B347" s="85">
        <v>1.0559000000000001</v>
      </c>
      <c r="C347" s="85">
        <v>1.0559499999999999</v>
      </c>
      <c r="D347" s="85">
        <v>1.0559499999999999</v>
      </c>
      <c r="E347" s="86">
        <v>1.0559499999999999</v>
      </c>
    </row>
    <row r="348" spans="1:5" x14ac:dyDescent="0.3">
      <c r="A348" s="84">
        <v>44904</v>
      </c>
      <c r="B348" s="85">
        <v>1.0551999999999999</v>
      </c>
      <c r="C348" s="85">
        <v>1.05525</v>
      </c>
      <c r="D348" s="85">
        <v>1.05525</v>
      </c>
      <c r="E348" s="86">
        <v>1.05525</v>
      </c>
    </row>
    <row r="349" spans="1:5" x14ac:dyDescent="0.3">
      <c r="A349" s="84">
        <v>44905</v>
      </c>
      <c r="B349" s="85">
        <v>1.0551999999999999</v>
      </c>
      <c r="C349" s="85">
        <v>1.05525</v>
      </c>
      <c r="D349" s="85">
        <v>1.05525</v>
      </c>
      <c r="E349" s="86">
        <v>1.05525</v>
      </c>
    </row>
    <row r="350" spans="1:5" x14ac:dyDescent="0.3">
      <c r="A350" s="84">
        <v>44906</v>
      </c>
      <c r="B350" s="85">
        <v>1.0551999999999999</v>
      </c>
      <c r="C350" s="85">
        <v>1.05525</v>
      </c>
      <c r="D350" s="85">
        <v>1.05525</v>
      </c>
      <c r="E350" s="86">
        <v>1.05525</v>
      </c>
    </row>
    <row r="351" spans="1:5" x14ac:dyDescent="0.3">
      <c r="A351" s="84">
        <v>44907</v>
      </c>
      <c r="B351" s="85">
        <v>1.0522</v>
      </c>
      <c r="C351" s="85">
        <v>1.0522499999999999</v>
      </c>
      <c r="D351" s="85">
        <v>1.0522499999999999</v>
      </c>
      <c r="E351" s="86">
        <v>1.0522499999999999</v>
      </c>
    </row>
    <row r="352" spans="1:5" x14ac:dyDescent="0.3">
      <c r="A352" s="84">
        <v>44908</v>
      </c>
      <c r="B352" s="85">
        <v>1.0622</v>
      </c>
      <c r="C352" s="85">
        <v>1.0622499999999999</v>
      </c>
      <c r="D352" s="85">
        <v>1.0622499999999999</v>
      </c>
      <c r="E352" s="86">
        <v>1.0622499999999999</v>
      </c>
    </row>
    <row r="353" spans="1:5" x14ac:dyDescent="0.3">
      <c r="A353" s="84">
        <v>44909</v>
      </c>
      <c r="B353" s="85">
        <v>1.0683</v>
      </c>
      <c r="C353" s="85">
        <v>1.0683499999999999</v>
      </c>
      <c r="D353" s="85">
        <v>1.0683499999999999</v>
      </c>
      <c r="E353" s="86">
        <v>1.0683499999999999</v>
      </c>
    </row>
    <row r="354" spans="1:5" x14ac:dyDescent="0.3">
      <c r="A354" s="84">
        <v>44910</v>
      </c>
      <c r="B354" s="85">
        <v>1.0619000000000001</v>
      </c>
      <c r="C354" s="85">
        <v>1.0619000000000001</v>
      </c>
      <c r="D354" s="85">
        <v>1.0619000000000001</v>
      </c>
      <c r="E354" s="86">
        <v>1.0619000000000001</v>
      </c>
    </row>
    <row r="355" spans="1:5" x14ac:dyDescent="0.3">
      <c r="A355" s="84">
        <v>44911</v>
      </c>
      <c r="B355" s="85">
        <v>1.0613999999999999</v>
      </c>
      <c r="C355" s="85">
        <v>1.06145</v>
      </c>
      <c r="D355" s="85">
        <v>1.06145</v>
      </c>
      <c r="E355" s="86">
        <v>1.06145</v>
      </c>
    </row>
    <row r="356" spans="1:5" x14ac:dyDescent="0.3">
      <c r="A356" s="84">
        <v>44912</v>
      </c>
      <c r="B356" s="85">
        <v>1.0613999999999999</v>
      </c>
      <c r="C356" s="85">
        <v>1.06145</v>
      </c>
      <c r="D356" s="85">
        <v>1.06145</v>
      </c>
      <c r="E356" s="86">
        <v>1.06145</v>
      </c>
    </row>
    <row r="357" spans="1:5" x14ac:dyDescent="0.3">
      <c r="A357" s="84">
        <v>44913</v>
      </c>
      <c r="B357" s="85">
        <v>1.0613999999999999</v>
      </c>
      <c r="C357" s="85">
        <v>1.06145</v>
      </c>
      <c r="D357" s="85">
        <v>1.06145</v>
      </c>
      <c r="E357" s="86">
        <v>1.06145</v>
      </c>
    </row>
    <row r="358" spans="1:5" x14ac:dyDescent="0.3">
      <c r="A358" s="84">
        <v>44914</v>
      </c>
      <c r="B358" s="85">
        <v>1.0618000000000001</v>
      </c>
      <c r="C358" s="85">
        <v>1.06185</v>
      </c>
      <c r="D358" s="85">
        <v>1.06185</v>
      </c>
      <c r="E358" s="86">
        <v>1.06185</v>
      </c>
    </row>
    <row r="359" spans="1:5" x14ac:dyDescent="0.3">
      <c r="A359" s="84">
        <v>44915</v>
      </c>
      <c r="B359" s="85">
        <v>1.0608</v>
      </c>
      <c r="C359" s="85">
        <v>1.0608500000000001</v>
      </c>
      <c r="D359" s="85">
        <v>1.0608500000000001</v>
      </c>
      <c r="E359" s="86">
        <v>1.0608500000000001</v>
      </c>
    </row>
    <row r="360" spans="1:5" x14ac:dyDescent="0.3">
      <c r="A360" s="84">
        <v>44916</v>
      </c>
      <c r="B360" s="85">
        <v>1.0609</v>
      </c>
      <c r="C360" s="85">
        <v>1.0609500000000001</v>
      </c>
      <c r="D360" s="85">
        <v>1.0609500000000001</v>
      </c>
      <c r="E360" s="86">
        <v>1.0609500000000001</v>
      </c>
    </row>
    <row r="361" spans="1:5" x14ac:dyDescent="0.3">
      <c r="A361" s="84">
        <v>44917</v>
      </c>
      <c r="B361" s="85">
        <v>1.0578000000000001</v>
      </c>
      <c r="C361" s="85">
        <v>1.0578000000000001</v>
      </c>
      <c r="D361" s="85">
        <v>1.0578000000000001</v>
      </c>
      <c r="E361" s="86">
        <v>1.0578000000000001</v>
      </c>
    </row>
    <row r="362" spans="1:5" x14ac:dyDescent="0.3">
      <c r="A362" s="84">
        <v>44918</v>
      </c>
      <c r="B362" s="85">
        <v>1.0609999999999999</v>
      </c>
      <c r="C362" s="85">
        <v>1.06105</v>
      </c>
      <c r="D362" s="85">
        <v>1.06105</v>
      </c>
      <c r="E362" s="86">
        <v>1.06105</v>
      </c>
    </row>
    <row r="363" spans="1:5" x14ac:dyDescent="0.3">
      <c r="A363" s="84">
        <v>44919</v>
      </c>
      <c r="B363" s="85">
        <v>1.0609999999999999</v>
      </c>
      <c r="C363" s="85">
        <v>1.06105</v>
      </c>
      <c r="D363" s="85">
        <v>1.06105</v>
      </c>
      <c r="E363" s="86">
        <v>1.06105</v>
      </c>
    </row>
    <row r="364" spans="1:5" x14ac:dyDescent="0.3">
      <c r="A364" s="84">
        <v>44920</v>
      </c>
      <c r="B364" s="85">
        <v>1.0609999999999999</v>
      </c>
      <c r="C364" s="85">
        <v>1.06105</v>
      </c>
      <c r="D364" s="85">
        <v>1.06105</v>
      </c>
      <c r="E364" s="86">
        <v>1.06105</v>
      </c>
    </row>
    <row r="365" spans="1:5" x14ac:dyDescent="0.3">
      <c r="A365" s="84">
        <v>44921</v>
      </c>
      <c r="B365" s="85">
        <v>1.0626</v>
      </c>
      <c r="C365" s="85">
        <v>1.0630500000000001</v>
      </c>
      <c r="D365" s="85">
        <v>1.0630500000000001</v>
      </c>
      <c r="E365" s="86">
        <v>1.0630500000000001</v>
      </c>
    </row>
    <row r="366" spans="1:5" x14ac:dyDescent="0.3">
      <c r="A366" s="84">
        <v>44922</v>
      </c>
      <c r="B366" s="85">
        <v>1.0647</v>
      </c>
      <c r="C366" s="85">
        <v>1.0647500000000001</v>
      </c>
      <c r="D366" s="85">
        <v>1.0647500000000001</v>
      </c>
      <c r="E366" s="86">
        <v>1.0647500000000001</v>
      </c>
    </row>
    <row r="367" spans="1:5" x14ac:dyDescent="0.3">
      <c r="A367" s="84">
        <v>44923</v>
      </c>
      <c r="B367" s="85">
        <v>1.0627</v>
      </c>
      <c r="C367" s="85">
        <v>1.0627500000000001</v>
      </c>
      <c r="D367" s="85">
        <v>1.0627500000000001</v>
      </c>
      <c r="E367" s="86">
        <v>1.0627500000000001</v>
      </c>
    </row>
    <row r="368" spans="1:5" x14ac:dyDescent="0.3">
      <c r="A368" s="84">
        <v>44924</v>
      </c>
      <c r="B368" s="85">
        <v>1.0676000000000001</v>
      </c>
      <c r="C368" s="85">
        <v>1.06765</v>
      </c>
      <c r="D368" s="85">
        <v>1.06765</v>
      </c>
      <c r="E368" s="86">
        <v>1.06765</v>
      </c>
    </row>
    <row r="369" spans="1:5" x14ac:dyDescent="0.3">
      <c r="A369" s="84">
        <v>44925</v>
      </c>
      <c r="B369" s="85">
        <v>1.0711999999999999</v>
      </c>
      <c r="C369" s="85">
        <v>1.07125</v>
      </c>
      <c r="D369" s="85">
        <v>1.07125</v>
      </c>
      <c r="E369" s="86">
        <v>1.07125</v>
      </c>
    </row>
    <row r="370" spans="1:5" ht="15" thickBot="1" x14ac:dyDescent="0.35">
      <c r="A370" s="84">
        <v>44926</v>
      </c>
      <c r="B370" s="85">
        <v>1.0711999999999999</v>
      </c>
      <c r="C370" s="85">
        <v>1.07125</v>
      </c>
      <c r="D370" s="85">
        <v>1.07125</v>
      </c>
      <c r="E370" s="86">
        <v>1.07125</v>
      </c>
    </row>
    <row r="371" spans="1:5" ht="15" thickTop="1" x14ac:dyDescent="0.3">
      <c r="A371" s="4" t="s">
        <v>7</v>
      </c>
      <c r="B371" s="5">
        <f>+SUBTOTAL(101,B6:B370)</f>
        <v>1.0536975342465755</v>
      </c>
      <c r="C371" s="5">
        <f t="shared" ref="C371:E371" si="0">+SUBTOTAL(101,C6:C370)</f>
        <v>1.0537432876712325</v>
      </c>
      <c r="D371" s="5">
        <f t="shared" si="0"/>
        <v>1.0537432876712325</v>
      </c>
      <c r="E371" s="5">
        <f t="shared" si="0"/>
        <v>1.0537432876712325</v>
      </c>
    </row>
  </sheetData>
  <mergeCells count="4">
    <mergeCell ref="A1:E1"/>
    <mergeCell ref="A2:E2"/>
    <mergeCell ref="A3:E3"/>
    <mergeCell ref="D4:E4"/>
  </mergeCells>
  <hyperlinks>
    <hyperlink ref="G3" r:id="rId2" xr:uid="{99D1AFEA-287B-40A9-AEBD-1B32224B50F1}"/>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L23"/>
  <sheetViews>
    <sheetView workbookViewId="0"/>
  </sheetViews>
  <sheetFormatPr baseColWidth="10" defaultRowHeight="14.4" x14ac:dyDescent="0.3"/>
  <sheetData>
    <row r="1" spans="1:4" ht="15.6" x14ac:dyDescent="0.3">
      <c r="A1" s="12" t="s">
        <v>50</v>
      </c>
    </row>
    <row r="2" spans="1:4" x14ac:dyDescent="0.3">
      <c r="A2" s="13" t="s">
        <v>51</v>
      </c>
    </row>
    <row r="4" spans="1:4" ht="84" x14ac:dyDescent="0.3">
      <c r="A4" s="14" t="s">
        <v>52</v>
      </c>
      <c r="B4" s="14" t="s">
        <v>53</v>
      </c>
      <c r="C4" s="15" t="s">
        <v>54</v>
      </c>
      <c r="D4" s="15" t="s">
        <v>55</v>
      </c>
    </row>
    <row r="5" spans="1:4" x14ac:dyDescent="0.3">
      <c r="A5" s="16">
        <v>44562</v>
      </c>
      <c r="B5" s="17">
        <v>408.6</v>
      </c>
      <c r="C5" s="18">
        <f>+B5/1000</f>
        <v>0.40860000000000002</v>
      </c>
      <c r="D5" s="18">
        <f>+C5*$D$22</f>
        <v>7.9695367002023039</v>
      </c>
    </row>
    <row r="6" spans="1:4" x14ac:dyDescent="0.3">
      <c r="A6" s="16">
        <v>44593</v>
      </c>
      <c r="B6" s="17">
        <v>418.1</v>
      </c>
      <c r="C6" s="18">
        <f t="shared" ref="C6:C16" si="0">+B6/1000</f>
        <v>0.41810000000000003</v>
      </c>
      <c r="D6" s="18">
        <f t="shared" ref="D6:D16" si="1">+C6*$D$22</f>
        <v>8.1548294037067635</v>
      </c>
    </row>
    <row r="7" spans="1:4" x14ac:dyDescent="0.3">
      <c r="A7" s="16">
        <v>44621</v>
      </c>
      <c r="B7" s="17">
        <v>411.9</v>
      </c>
      <c r="C7" s="18">
        <f t="shared" si="0"/>
        <v>0.41189999999999999</v>
      </c>
      <c r="D7" s="18">
        <f t="shared" si="1"/>
        <v>8.0339015340512212</v>
      </c>
    </row>
    <row r="8" spans="1:4" x14ac:dyDescent="0.3">
      <c r="A8" s="16">
        <v>44652</v>
      </c>
      <c r="B8" s="17">
        <v>420.1</v>
      </c>
      <c r="C8" s="18">
        <f t="shared" si="0"/>
        <v>0.42010000000000003</v>
      </c>
      <c r="D8" s="18">
        <f t="shared" si="1"/>
        <v>8.1938383939182273</v>
      </c>
    </row>
    <row r="9" spans="1:4" x14ac:dyDescent="0.3">
      <c r="A9" s="16">
        <v>44682</v>
      </c>
      <c r="B9" s="17">
        <v>433.1</v>
      </c>
      <c r="C9" s="18">
        <f t="shared" si="0"/>
        <v>0.43310000000000004</v>
      </c>
      <c r="D9" s="18">
        <f t="shared" si="1"/>
        <v>8.4473968302927513</v>
      </c>
    </row>
    <row r="10" spans="1:4" x14ac:dyDescent="0.3">
      <c r="A10" s="16">
        <v>44713</v>
      </c>
      <c r="B10" s="17">
        <v>448.8</v>
      </c>
      <c r="C10" s="18">
        <f t="shared" si="0"/>
        <v>0.44880000000000003</v>
      </c>
      <c r="D10" s="18">
        <f t="shared" si="1"/>
        <v>8.7536174034527505</v>
      </c>
    </row>
    <row r="11" spans="1:4" x14ac:dyDescent="0.3">
      <c r="A11" s="16">
        <v>44743</v>
      </c>
      <c r="B11" s="17">
        <v>431.9</v>
      </c>
      <c r="C11" s="18">
        <f t="shared" si="0"/>
        <v>0.43189999999999995</v>
      </c>
      <c r="D11" s="18">
        <f t="shared" si="1"/>
        <v>8.4239914361658705</v>
      </c>
    </row>
    <row r="12" spans="1:4" x14ac:dyDescent="0.3">
      <c r="A12" s="16">
        <v>44774</v>
      </c>
      <c r="B12" s="17">
        <v>431.9</v>
      </c>
      <c r="C12" s="18">
        <f t="shared" si="0"/>
        <v>0.43189999999999995</v>
      </c>
      <c r="D12" s="18">
        <f t="shared" si="1"/>
        <v>8.4239914361658705</v>
      </c>
    </row>
    <row r="13" spans="1:4" x14ac:dyDescent="0.3">
      <c r="A13" s="16">
        <v>44805</v>
      </c>
      <c r="B13" s="17">
        <v>440.5</v>
      </c>
      <c r="C13" s="18">
        <f t="shared" si="0"/>
        <v>0.4405</v>
      </c>
      <c r="D13" s="18">
        <f t="shared" si="1"/>
        <v>8.5917300940751709</v>
      </c>
    </row>
    <row r="14" spans="1:4" x14ac:dyDescent="0.3">
      <c r="A14" s="16">
        <v>44835</v>
      </c>
      <c r="B14" s="17">
        <v>468.6</v>
      </c>
      <c r="C14" s="18">
        <f t="shared" si="0"/>
        <v>0.46860000000000002</v>
      </c>
      <c r="D14" s="18">
        <f t="shared" si="1"/>
        <v>9.1398064065462545</v>
      </c>
    </row>
    <row r="15" spans="1:4" x14ac:dyDescent="0.3">
      <c r="A15" s="16">
        <v>44866</v>
      </c>
      <c r="B15" s="17">
        <v>461.3</v>
      </c>
      <c r="C15" s="18">
        <f t="shared" si="0"/>
        <v>0.46129999999999999</v>
      </c>
      <c r="D15" s="18">
        <f t="shared" si="1"/>
        <v>8.9974235922744068</v>
      </c>
    </row>
    <row r="16" spans="1:4" x14ac:dyDescent="0.3">
      <c r="A16" s="16">
        <v>44896</v>
      </c>
      <c r="B16" s="17">
        <v>455.7</v>
      </c>
      <c r="C16" s="18">
        <f t="shared" si="0"/>
        <v>0.45569999999999999</v>
      </c>
      <c r="D16" s="18">
        <f t="shared" si="1"/>
        <v>8.8881984196823041</v>
      </c>
    </row>
    <row r="18" spans="1:12" x14ac:dyDescent="0.3">
      <c r="A18" s="19" t="s">
        <v>56</v>
      </c>
      <c r="B18" s="20" t="s">
        <v>57</v>
      </c>
      <c r="C18" s="20"/>
      <c r="D18" s="20"/>
      <c r="E18" s="20"/>
      <c r="F18" s="20"/>
      <c r="G18" s="20"/>
      <c r="H18" s="20"/>
      <c r="I18" s="20"/>
      <c r="J18" s="20"/>
      <c r="K18" s="20"/>
      <c r="L18" s="20"/>
    </row>
    <row r="19" spans="1:12" x14ac:dyDescent="0.3">
      <c r="A19" s="19" t="s">
        <v>58</v>
      </c>
      <c r="B19" s="21" t="s">
        <v>59</v>
      </c>
      <c r="C19" s="20"/>
      <c r="D19" s="20"/>
      <c r="E19" s="20"/>
      <c r="F19" s="20"/>
      <c r="G19" s="20"/>
      <c r="H19" s="20"/>
      <c r="I19" s="20"/>
      <c r="J19" s="20"/>
      <c r="K19" s="20"/>
      <c r="L19" s="20"/>
    </row>
    <row r="20" spans="1:12" x14ac:dyDescent="0.3">
      <c r="A20" s="22"/>
      <c r="B20" s="21" t="s">
        <v>60</v>
      </c>
      <c r="C20" s="20"/>
      <c r="D20" s="23">
        <v>43</v>
      </c>
      <c r="E20" s="20"/>
      <c r="F20" s="20"/>
      <c r="G20" s="20"/>
      <c r="H20" s="20"/>
      <c r="I20" s="20"/>
      <c r="J20" s="20"/>
      <c r="K20" s="20"/>
      <c r="L20" s="20"/>
    </row>
    <row r="21" spans="1:12" x14ac:dyDescent="0.3">
      <c r="A21" s="22"/>
      <c r="B21" s="21" t="s">
        <v>61</v>
      </c>
      <c r="C21" s="20"/>
      <c r="D21" s="23">
        <v>2.2046199999999998</v>
      </c>
      <c r="E21" s="20"/>
      <c r="F21" s="20"/>
      <c r="G21" s="20"/>
      <c r="H21" s="20"/>
      <c r="I21" s="20"/>
      <c r="J21" s="20"/>
      <c r="K21" s="20"/>
      <c r="L21" s="20"/>
    </row>
    <row r="22" spans="1:12" x14ac:dyDescent="0.3">
      <c r="A22" s="22"/>
      <c r="B22" s="21" t="s">
        <v>62</v>
      </c>
      <c r="C22" s="20"/>
      <c r="D22" s="23">
        <f>+D20/D21</f>
        <v>19.504495105732509</v>
      </c>
      <c r="E22" s="20"/>
      <c r="F22" s="20"/>
      <c r="G22" s="20"/>
      <c r="H22" s="20"/>
      <c r="I22" s="20"/>
      <c r="J22" s="20"/>
      <c r="K22" s="20"/>
      <c r="L22" s="20"/>
    </row>
    <row r="23" spans="1:12" x14ac:dyDescent="0.3">
      <c r="A23" s="19" t="s">
        <v>63</v>
      </c>
      <c r="B23" s="20" t="s">
        <v>64</v>
      </c>
      <c r="C23" s="20"/>
      <c r="D23" s="20"/>
      <c r="E23" s="20"/>
      <c r="F23" s="20"/>
      <c r="G23" s="20"/>
      <c r="H23" s="20"/>
      <c r="I23" s="20"/>
      <c r="J23" s="20"/>
      <c r="K23" s="20"/>
      <c r="L23"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8" width="11.6640625" style="13" customWidth="1"/>
    <col min="9" max="16384" width="11.44140625" style="13"/>
  </cols>
  <sheetData>
    <row r="1" spans="1:8" s="9" customFormat="1" ht="13.8" x14ac:dyDescent="0.25">
      <c r="A1" s="25" t="s">
        <v>129</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8956389</v>
      </c>
      <c r="C5" s="30">
        <v>1.1324870967741936</v>
      </c>
      <c r="D5" s="31">
        <f>+B5*C5</f>
        <v>10142994.976190323</v>
      </c>
      <c r="E5" s="61">
        <v>155510.84</v>
      </c>
      <c r="F5" s="62">
        <f>+E5*100</f>
        <v>15551084</v>
      </c>
      <c r="G5" s="32">
        <f>+D5/F5</f>
        <v>0.65223716727337611</v>
      </c>
      <c r="H5" s="32">
        <f>+G5*$D$22</f>
        <v>12.721556636860401</v>
      </c>
    </row>
    <row r="6" spans="1:8" ht="12" x14ac:dyDescent="0.25">
      <c r="A6" s="28">
        <v>44593</v>
      </c>
      <c r="B6" s="29">
        <v>4741865</v>
      </c>
      <c r="C6" s="30">
        <v>1.1346446428571428</v>
      </c>
      <c r="D6" s="31">
        <f t="shared" ref="D6:D16" si="0">+B6*C6</f>
        <v>5380331.7194017852</v>
      </c>
      <c r="E6" s="61">
        <v>81038.66</v>
      </c>
      <c r="F6" s="62">
        <f t="shared" ref="F6:F16" si="1">+E6*100</f>
        <v>8103866</v>
      </c>
      <c r="G6" s="32">
        <f t="shared" ref="G6:G16" si="2">+D6/F6</f>
        <v>0.66392160475034823</v>
      </c>
      <c r="H6" s="32">
        <f t="shared" ref="H6:H16" si="3">+G6*$D$22</f>
        <v>12.949455690443241</v>
      </c>
    </row>
    <row r="7" spans="1:8" ht="12" x14ac:dyDescent="0.25">
      <c r="A7" s="28">
        <v>44621</v>
      </c>
      <c r="B7" s="29">
        <v>10953817</v>
      </c>
      <c r="C7" s="30">
        <v>1.1004645161290325</v>
      </c>
      <c r="D7" s="31">
        <f t="shared" si="0"/>
        <v>12054286.92467097</v>
      </c>
      <c r="E7" s="61">
        <v>187756.64</v>
      </c>
      <c r="F7" s="62">
        <f t="shared" si="1"/>
        <v>18775664</v>
      </c>
      <c r="G7" s="32">
        <f t="shared" si="2"/>
        <v>0.64201654464369251</v>
      </c>
      <c r="H7" s="32">
        <f t="shared" si="3"/>
        <v>12.522208552802198</v>
      </c>
    </row>
    <row r="8" spans="1:8" ht="12" x14ac:dyDescent="0.25">
      <c r="A8" s="28">
        <v>44652</v>
      </c>
      <c r="B8" s="29">
        <v>9432149</v>
      </c>
      <c r="C8" s="30">
        <v>1.0816299999999999</v>
      </c>
      <c r="D8" s="31">
        <f t="shared" si="0"/>
        <v>10202095.322869999</v>
      </c>
      <c r="E8" s="61">
        <v>150989.26999999999</v>
      </c>
      <c r="F8" s="62">
        <f t="shared" si="1"/>
        <v>15098926.999999998</v>
      </c>
      <c r="G8" s="32">
        <f t="shared" si="2"/>
        <v>0.67568346564428061</v>
      </c>
      <c r="H8" s="32">
        <f t="shared" si="3"/>
        <v>13.178864848683251</v>
      </c>
    </row>
    <row r="9" spans="1:8" ht="12" x14ac:dyDescent="0.25">
      <c r="A9" s="28">
        <v>44682</v>
      </c>
      <c r="B9" s="29">
        <v>10085371</v>
      </c>
      <c r="C9" s="30">
        <v>1.0574758064516128</v>
      </c>
      <c r="D9" s="31">
        <f t="shared" si="0"/>
        <v>10665035.831588708</v>
      </c>
      <c r="E9" s="61">
        <v>163360.9</v>
      </c>
      <c r="F9" s="62">
        <f t="shared" si="1"/>
        <v>16336090</v>
      </c>
      <c r="G9" s="32">
        <f t="shared" si="2"/>
        <v>0.65285119215116394</v>
      </c>
      <c r="H9" s="32">
        <f t="shared" si="3"/>
        <v>12.733532882084011</v>
      </c>
    </row>
    <row r="10" spans="1:8" ht="12" x14ac:dyDescent="0.25">
      <c r="A10" s="28">
        <v>44713</v>
      </c>
      <c r="B10" s="29">
        <v>9538473</v>
      </c>
      <c r="C10" s="30">
        <v>1.0565550000000001</v>
      </c>
      <c r="D10" s="31">
        <f t="shared" si="0"/>
        <v>10077921.340515001</v>
      </c>
      <c r="E10" s="61">
        <v>148831.6</v>
      </c>
      <c r="F10" s="62">
        <f t="shared" si="1"/>
        <v>14883160</v>
      </c>
      <c r="G10" s="32">
        <f t="shared" si="2"/>
        <v>0.67713585962356115</v>
      </c>
      <c r="H10" s="32">
        <f t="shared" si="3"/>
        <v>13.207193059943725</v>
      </c>
    </row>
    <row r="11" spans="1:8" ht="12" x14ac:dyDescent="0.25">
      <c r="A11" s="28">
        <v>44743</v>
      </c>
      <c r="B11" s="29">
        <v>6869663</v>
      </c>
      <c r="C11" s="30">
        <v>1.0192290322580646</v>
      </c>
      <c r="D11" s="31">
        <f>+B11*C11</f>
        <v>7001759.9714290332</v>
      </c>
      <c r="E11" s="61">
        <v>108851.52</v>
      </c>
      <c r="F11" s="62">
        <f>+E11*100</f>
        <v>10885152</v>
      </c>
      <c r="G11" s="32">
        <f>+D11/F11</f>
        <v>0.64323952218848512</v>
      </c>
      <c r="H11" s="32">
        <f>+G11*$D$22</f>
        <v>12.546062112339026</v>
      </c>
    </row>
    <row r="12" spans="1:8" ht="12" x14ac:dyDescent="0.25">
      <c r="A12" s="28">
        <v>44774</v>
      </c>
      <c r="B12" s="29">
        <v>9671644</v>
      </c>
      <c r="C12" s="30">
        <v>1.0125580645161292</v>
      </c>
      <c r="D12" s="31">
        <f t="shared" si="0"/>
        <v>9793101.1293290332</v>
      </c>
      <c r="E12" s="61">
        <v>149511.28</v>
      </c>
      <c r="F12" s="62">
        <f t="shared" si="1"/>
        <v>14951128</v>
      </c>
      <c r="G12" s="32">
        <f t="shared" si="2"/>
        <v>0.65500751042523564</v>
      </c>
      <c r="H12" s="32">
        <f t="shared" si="3"/>
        <v>12.775590781307043</v>
      </c>
    </row>
    <row r="13" spans="1:8" ht="12" x14ac:dyDescent="0.25">
      <c r="A13" s="28">
        <v>44805</v>
      </c>
      <c r="B13" s="29">
        <v>8212179</v>
      </c>
      <c r="C13" s="30">
        <v>0.99042666666666646</v>
      </c>
      <c r="D13" s="31">
        <f t="shared" si="0"/>
        <v>8133561.0730399983</v>
      </c>
      <c r="E13" s="61">
        <v>132293.68</v>
      </c>
      <c r="F13" s="62">
        <f t="shared" si="1"/>
        <v>13229368</v>
      </c>
      <c r="G13" s="32">
        <f t="shared" si="2"/>
        <v>0.61481100783045706</v>
      </c>
      <c r="H13" s="32">
        <f t="shared" si="3"/>
        <v>11.991578293179622</v>
      </c>
    </row>
    <row r="14" spans="1:8" ht="12" x14ac:dyDescent="0.25">
      <c r="A14" s="28">
        <v>44835</v>
      </c>
      <c r="B14" s="29">
        <v>7905790</v>
      </c>
      <c r="C14" s="30">
        <v>0.98348387096774181</v>
      </c>
      <c r="D14" s="31">
        <f t="shared" si="0"/>
        <v>7775216.9522580635</v>
      </c>
      <c r="E14" s="61">
        <v>126435.59</v>
      </c>
      <c r="F14" s="62">
        <f t="shared" si="1"/>
        <v>12643559</v>
      </c>
      <c r="G14" s="32">
        <f t="shared" si="2"/>
        <v>0.61495477280234656</v>
      </c>
      <c r="H14" s="32">
        <f t="shared" si="3"/>
        <v>11.994382356370215</v>
      </c>
    </row>
    <row r="15" spans="1:8" ht="12" x14ac:dyDescent="0.25">
      <c r="A15" s="28">
        <v>44866</v>
      </c>
      <c r="B15" s="29">
        <v>5094865</v>
      </c>
      <c r="C15" s="30">
        <v>1.022605</v>
      </c>
      <c r="D15" s="31">
        <f t="shared" si="0"/>
        <v>5210034.4233250003</v>
      </c>
      <c r="E15" s="61">
        <v>78986.75</v>
      </c>
      <c r="F15" s="62">
        <f t="shared" si="1"/>
        <v>7898675</v>
      </c>
      <c r="G15" s="32">
        <f t="shared" si="2"/>
        <v>0.65960865883518438</v>
      </c>
      <c r="H15" s="32">
        <f t="shared" si="3"/>
        <v>12.865333857949638</v>
      </c>
    </row>
    <row r="16" spans="1:8" ht="12" x14ac:dyDescent="0.25">
      <c r="A16" s="28">
        <v>44896</v>
      </c>
      <c r="B16" s="29">
        <v>6714099</v>
      </c>
      <c r="C16" s="30">
        <v>1.0591322580645164</v>
      </c>
      <c r="D16" s="31">
        <f t="shared" si="0"/>
        <v>7111118.8347387118</v>
      </c>
      <c r="E16" s="61">
        <v>101482.28</v>
      </c>
      <c r="F16" s="62">
        <f t="shared" si="1"/>
        <v>10148228</v>
      </c>
      <c r="G16" s="32">
        <f t="shared" si="2"/>
        <v>0.70072517435937698</v>
      </c>
      <c r="H16" s="32">
        <f t="shared" si="3"/>
        <v>13.667290733756028</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140</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1801192</v>
      </c>
      <c r="C5" s="30">
        <v>1.1324870967741936</v>
      </c>
      <c r="D5" s="31">
        <f>+B5*C5</f>
        <v>2039826.6988129034</v>
      </c>
      <c r="E5" s="61">
        <v>26964.080000000002</v>
      </c>
      <c r="F5" s="62">
        <f>+E5*100</f>
        <v>2696408</v>
      </c>
      <c r="G5" s="32">
        <f>+D5/F5</f>
        <v>0.75649779217867008</v>
      </c>
      <c r="H5" s="32">
        <f>+G5*$D$22</f>
        <v>14.75510748504632</v>
      </c>
    </row>
    <row r="6" spans="1:8" ht="12" x14ac:dyDescent="0.25">
      <c r="A6" s="28">
        <v>44593</v>
      </c>
      <c r="B6" s="29">
        <v>1780966</v>
      </c>
      <c r="C6" s="30">
        <v>1.1346446428571428</v>
      </c>
      <c r="D6" s="31">
        <f t="shared" ref="D6:D16" si="0">+B6*C6</f>
        <v>2020763.5310107144</v>
      </c>
      <c r="E6" s="61">
        <v>24904.57</v>
      </c>
      <c r="F6" s="62">
        <f t="shared" ref="F6:F16" si="1">+E6*100</f>
        <v>2490457</v>
      </c>
      <c r="G6" s="32">
        <f t="shared" ref="G6:G16" si="2">+D6/F6</f>
        <v>0.81140269878609206</v>
      </c>
      <c r="H6" s="32">
        <f t="shared" ref="H6:H16" si="3">+G6*$D$22</f>
        <v>15.825999967251482</v>
      </c>
    </row>
    <row r="7" spans="1:8" ht="12" x14ac:dyDescent="0.25">
      <c r="A7" s="28">
        <v>44621</v>
      </c>
      <c r="B7" s="29">
        <v>2809700</v>
      </c>
      <c r="C7" s="30">
        <v>1.1004645161290325</v>
      </c>
      <c r="D7" s="31">
        <f t="shared" si="0"/>
        <v>3091975.1509677428</v>
      </c>
      <c r="E7" s="61">
        <v>36000.51</v>
      </c>
      <c r="F7" s="62">
        <f t="shared" si="1"/>
        <v>3600051</v>
      </c>
      <c r="G7" s="32">
        <f t="shared" si="2"/>
        <v>0.85886981905749193</v>
      </c>
      <c r="H7" s="32">
        <f t="shared" si="3"/>
        <v>16.751822182268217</v>
      </c>
    </row>
    <row r="8" spans="1:8" ht="12" x14ac:dyDescent="0.25">
      <c r="A8" s="28">
        <v>44652</v>
      </c>
      <c r="B8" s="29">
        <v>2412340</v>
      </c>
      <c r="C8" s="30">
        <v>1.0816299999999999</v>
      </c>
      <c r="D8" s="31">
        <f t="shared" si="0"/>
        <v>2609259.3141999999</v>
      </c>
      <c r="E8" s="61">
        <v>31368.47</v>
      </c>
      <c r="F8" s="62">
        <f t="shared" si="1"/>
        <v>3136847</v>
      </c>
      <c r="G8" s="32">
        <f t="shared" si="2"/>
        <v>0.8318095572401204</v>
      </c>
      <c r="H8" s="32">
        <f t="shared" si="3"/>
        <v>16.224025438091456</v>
      </c>
    </row>
    <row r="9" spans="1:8" ht="12" x14ac:dyDescent="0.25">
      <c r="A9" s="28">
        <v>44682</v>
      </c>
      <c r="B9" s="29">
        <v>2696623</v>
      </c>
      <c r="C9" s="30">
        <v>1.0574758064516128</v>
      </c>
      <c r="D9" s="31">
        <f t="shared" si="0"/>
        <v>2851613.5816209675</v>
      </c>
      <c r="E9" s="61">
        <v>37029.839999999997</v>
      </c>
      <c r="F9" s="62">
        <f t="shared" si="1"/>
        <v>3702983.9999999995</v>
      </c>
      <c r="G9" s="32">
        <f t="shared" si="2"/>
        <v>0.7700853100151035</v>
      </c>
      <c r="H9" s="32">
        <f t="shared" si="3"/>
        <v>15.020125160186089</v>
      </c>
    </row>
    <row r="10" spans="1:8" ht="12" x14ac:dyDescent="0.25">
      <c r="A10" s="28">
        <v>44713</v>
      </c>
      <c r="B10" s="29">
        <v>1926939</v>
      </c>
      <c r="C10" s="30">
        <v>1.0565550000000001</v>
      </c>
      <c r="D10" s="31">
        <f t="shared" si="0"/>
        <v>2035917.0351450003</v>
      </c>
      <c r="E10" s="61">
        <v>26889.66</v>
      </c>
      <c r="F10" s="62">
        <f t="shared" si="1"/>
        <v>2688966</v>
      </c>
      <c r="G10" s="32">
        <f t="shared" si="2"/>
        <v>0.75713751499461146</v>
      </c>
      <c r="H10" s="32">
        <f t="shared" si="3"/>
        <v>14.767584955578874</v>
      </c>
    </row>
    <row r="11" spans="1:8" ht="12" x14ac:dyDescent="0.25">
      <c r="A11" s="28">
        <v>44743</v>
      </c>
      <c r="B11" s="29">
        <v>1341433</v>
      </c>
      <c r="C11" s="30">
        <v>1.0192290322580646</v>
      </c>
      <c r="D11" s="31">
        <f>+B11*C11</f>
        <v>1367227.4584290325</v>
      </c>
      <c r="E11" s="61">
        <v>18824.93</v>
      </c>
      <c r="F11" s="62">
        <f>+E11*100</f>
        <v>1882493</v>
      </c>
      <c r="G11" s="32">
        <f>+D11/F11</f>
        <v>0.72628554710643412</v>
      </c>
      <c r="H11" s="32">
        <f>+G11*$D$22</f>
        <v>14.165832898901701</v>
      </c>
    </row>
    <row r="12" spans="1:8" ht="12" x14ac:dyDescent="0.25">
      <c r="A12" s="28">
        <v>44774</v>
      </c>
      <c r="B12" s="29">
        <v>965706</v>
      </c>
      <c r="C12" s="30">
        <v>1.0125580645161292</v>
      </c>
      <c r="D12" s="31">
        <f t="shared" si="0"/>
        <v>977833.39825161302</v>
      </c>
      <c r="E12" s="61">
        <v>12068.78</v>
      </c>
      <c r="F12" s="62">
        <f t="shared" si="1"/>
        <v>1206878</v>
      </c>
      <c r="G12" s="32">
        <f t="shared" si="2"/>
        <v>0.81021726989108511</v>
      </c>
      <c r="H12" s="32">
        <f t="shared" si="3"/>
        <v>15.802878775170624</v>
      </c>
    </row>
    <row r="13" spans="1:8" ht="12" x14ac:dyDescent="0.25">
      <c r="A13" s="28">
        <v>44805</v>
      </c>
      <c r="B13" s="29">
        <v>2112522</v>
      </c>
      <c r="C13" s="30">
        <v>0.99042666666666646</v>
      </c>
      <c r="D13" s="31">
        <f t="shared" si="0"/>
        <v>2092298.1227199996</v>
      </c>
      <c r="E13" s="61">
        <v>23952.799999999999</v>
      </c>
      <c r="F13" s="62">
        <f t="shared" si="1"/>
        <v>2395280</v>
      </c>
      <c r="G13" s="32">
        <f t="shared" si="2"/>
        <v>0.87350878507731855</v>
      </c>
      <c r="H13" s="32">
        <f t="shared" si="3"/>
        <v>17.03734782335491</v>
      </c>
    </row>
    <row r="14" spans="1:8" ht="12" x14ac:dyDescent="0.25">
      <c r="A14" s="28">
        <v>44835</v>
      </c>
      <c r="B14" s="29">
        <v>2908173</v>
      </c>
      <c r="C14" s="30">
        <v>0.98348387096774181</v>
      </c>
      <c r="D14" s="31">
        <f t="shared" si="0"/>
        <v>2860141.2394838706</v>
      </c>
      <c r="E14" s="61">
        <v>31387.58</v>
      </c>
      <c r="F14" s="62">
        <f t="shared" si="1"/>
        <v>3138758</v>
      </c>
      <c r="G14" s="32">
        <f t="shared" si="2"/>
        <v>0.91123343675551627</v>
      </c>
      <c r="H14" s="32">
        <f t="shared" si="3"/>
        <v>17.773148107377782</v>
      </c>
    </row>
    <row r="15" spans="1:8" ht="12" x14ac:dyDescent="0.25">
      <c r="A15" s="28">
        <v>44866</v>
      </c>
      <c r="B15" s="29">
        <v>2101495</v>
      </c>
      <c r="C15" s="30">
        <v>1.022605</v>
      </c>
      <c r="D15" s="31">
        <f t="shared" si="0"/>
        <v>2148999.2944749999</v>
      </c>
      <c r="E15" s="61">
        <v>22433.759999999998</v>
      </c>
      <c r="F15" s="62">
        <f t="shared" si="1"/>
        <v>2243376</v>
      </c>
      <c r="G15" s="32">
        <f t="shared" si="2"/>
        <v>0.95793094625020503</v>
      </c>
      <c r="H15" s="32">
        <f t="shared" si="3"/>
        <v>18.683959452766835</v>
      </c>
    </row>
    <row r="16" spans="1:8" ht="12" x14ac:dyDescent="0.25">
      <c r="A16" s="28">
        <v>44896</v>
      </c>
      <c r="B16" s="29">
        <v>1389243</v>
      </c>
      <c r="C16" s="30">
        <v>1.0591322580645164</v>
      </c>
      <c r="D16" s="31">
        <f t="shared" si="0"/>
        <v>1471392.075590323</v>
      </c>
      <c r="E16" s="61">
        <v>15718.51</v>
      </c>
      <c r="F16" s="62">
        <f t="shared" si="1"/>
        <v>1571851</v>
      </c>
      <c r="G16" s="32">
        <f t="shared" si="2"/>
        <v>0.93608877405703406</v>
      </c>
      <c r="H16" s="32">
        <f t="shared" si="3"/>
        <v>18.257938912126566</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141</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60091</v>
      </c>
      <c r="C5" s="30">
        <v>1.1324870967741936</v>
      </c>
      <c r="D5" s="31">
        <f>+B5*C5</f>
        <v>68052.282132258071</v>
      </c>
      <c r="E5" s="61">
        <v>813.19</v>
      </c>
      <c r="F5" s="62">
        <f>+E5*100</f>
        <v>81319</v>
      </c>
      <c r="G5" s="32">
        <f>+D5/F5</f>
        <v>0.83685586556964631</v>
      </c>
      <c r="H5" s="32">
        <f>+G5*$D$22</f>
        <v>16.322451134206709</v>
      </c>
    </row>
    <row r="6" spans="1:8" ht="12" x14ac:dyDescent="0.25">
      <c r="A6" s="28">
        <v>44593</v>
      </c>
      <c r="B6" s="29">
        <v>423969</v>
      </c>
      <c r="C6" s="30">
        <v>1.1346446428571428</v>
      </c>
      <c r="D6" s="31">
        <f t="shared" ref="D6:D16" si="0">+B6*C6</f>
        <v>481054.15458749997</v>
      </c>
      <c r="E6" s="61">
        <v>5082.49</v>
      </c>
      <c r="F6" s="62">
        <f t="shared" ref="F6:F16" si="1">+E6*100</f>
        <v>508249</v>
      </c>
      <c r="G6" s="32">
        <f t="shared" ref="G6:G16" si="2">+D6/F6</f>
        <v>0.94649306656284615</v>
      </c>
      <c r="H6" s="32">
        <f t="shared" ref="H6:H16" si="3">+G6*$D$22</f>
        <v>18.460869384384786</v>
      </c>
    </row>
    <row r="7" spans="1:8" ht="12" x14ac:dyDescent="0.25">
      <c r="A7" s="28">
        <v>44621</v>
      </c>
      <c r="B7" s="29">
        <v>356104</v>
      </c>
      <c r="C7" s="30">
        <v>1.1004645161290325</v>
      </c>
      <c r="D7" s="31">
        <f t="shared" si="0"/>
        <v>391879.81605161302</v>
      </c>
      <c r="E7" s="61">
        <v>4269.3</v>
      </c>
      <c r="F7" s="62">
        <f t="shared" si="1"/>
        <v>426930</v>
      </c>
      <c r="G7" s="32">
        <f t="shared" si="2"/>
        <v>0.91790180135294552</v>
      </c>
      <c r="H7" s="32">
        <f t="shared" si="3"/>
        <v>17.903211192031581</v>
      </c>
    </row>
    <row r="8" spans="1:8" ht="12" x14ac:dyDescent="0.25">
      <c r="A8" s="28">
        <v>44652</v>
      </c>
      <c r="B8" s="29">
        <v>525565</v>
      </c>
      <c r="C8" s="30">
        <v>1.0816299999999999</v>
      </c>
      <c r="D8" s="31">
        <f t="shared" si="0"/>
        <v>568466.87094999989</v>
      </c>
      <c r="E8" s="61">
        <v>6284.79</v>
      </c>
      <c r="F8" s="62">
        <f t="shared" si="1"/>
        <v>628479</v>
      </c>
      <c r="G8" s="32">
        <f t="shared" si="2"/>
        <v>0.90451211727042569</v>
      </c>
      <c r="H8" s="32">
        <f t="shared" si="3"/>
        <v>17.642052164376768</v>
      </c>
    </row>
    <row r="9" spans="1:8" ht="12" x14ac:dyDescent="0.25">
      <c r="A9" s="28">
        <v>44682</v>
      </c>
      <c r="B9" s="29">
        <v>508680</v>
      </c>
      <c r="C9" s="30">
        <v>1.0574758064516128</v>
      </c>
      <c r="D9" s="31">
        <f t="shared" si="0"/>
        <v>537916.79322580644</v>
      </c>
      <c r="E9" s="61">
        <v>6098.97</v>
      </c>
      <c r="F9" s="62">
        <f t="shared" si="1"/>
        <v>609897</v>
      </c>
      <c r="G9" s="32">
        <f t="shared" si="2"/>
        <v>0.88197973301361776</v>
      </c>
      <c r="H9" s="32">
        <f t="shared" si="3"/>
        <v>17.202569385919372</v>
      </c>
    </row>
    <row r="10" spans="1:8" ht="12" x14ac:dyDescent="0.25">
      <c r="A10" s="28">
        <v>44713</v>
      </c>
      <c r="B10" s="29">
        <v>474870</v>
      </c>
      <c r="C10" s="30">
        <v>1.0565550000000001</v>
      </c>
      <c r="D10" s="31">
        <f t="shared" si="0"/>
        <v>501726.27285000007</v>
      </c>
      <c r="E10" s="61">
        <v>5671.38</v>
      </c>
      <c r="F10" s="62">
        <f t="shared" si="1"/>
        <v>567138</v>
      </c>
      <c r="G10" s="32">
        <f t="shared" si="2"/>
        <v>0.88466347317584093</v>
      </c>
      <c r="H10" s="32">
        <f t="shared" si="3"/>
        <v>17.254914382778512</v>
      </c>
    </row>
    <row r="11" spans="1:8" ht="12" x14ac:dyDescent="0.25">
      <c r="A11" s="28">
        <v>44743</v>
      </c>
      <c r="B11" s="29">
        <v>407155</v>
      </c>
      <c r="C11" s="30">
        <v>1.0192290322580646</v>
      </c>
      <c r="D11" s="31">
        <f>+B11*C11</f>
        <v>414984.19662903232</v>
      </c>
      <c r="E11" s="61">
        <v>4879.1899999999996</v>
      </c>
      <c r="F11" s="62">
        <f>+E11*100</f>
        <v>487918.99999999994</v>
      </c>
      <c r="G11" s="32">
        <f>+D11/F11</f>
        <v>0.85051862425737135</v>
      </c>
      <c r="H11" s="32">
        <f>+G11*$D$22</f>
        <v>16.588936344162246</v>
      </c>
    </row>
    <row r="12" spans="1:8" ht="12" x14ac:dyDescent="0.25">
      <c r="A12" s="28">
        <v>44774</v>
      </c>
      <c r="B12" s="29">
        <v>407380</v>
      </c>
      <c r="C12" s="30">
        <v>1.0125580645161292</v>
      </c>
      <c r="D12" s="31">
        <f t="shared" si="0"/>
        <v>412495.90432258073</v>
      </c>
      <c r="E12" s="61">
        <v>4879.17</v>
      </c>
      <c r="F12" s="62">
        <f t="shared" si="1"/>
        <v>487917</v>
      </c>
      <c r="G12" s="32">
        <f t="shared" si="2"/>
        <v>0.84542228354941662</v>
      </c>
      <c r="H12" s="32">
        <f t="shared" si="3"/>
        <v>16.489534791766797</v>
      </c>
    </row>
    <row r="13" spans="1:8" ht="12" x14ac:dyDescent="0.25">
      <c r="A13" s="28">
        <v>44805</v>
      </c>
      <c r="B13" s="29">
        <v>450125</v>
      </c>
      <c r="C13" s="30">
        <v>0.99042666666666646</v>
      </c>
      <c r="D13" s="31">
        <f t="shared" si="0"/>
        <v>445815.80333333323</v>
      </c>
      <c r="E13" s="61">
        <v>4879.17</v>
      </c>
      <c r="F13" s="62">
        <f t="shared" si="1"/>
        <v>487917</v>
      </c>
      <c r="G13" s="32">
        <f t="shared" si="2"/>
        <v>0.91371238004278033</v>
      </c>
      <c r="H13" s="32">
        <f t="shared" si="3"/>
        <v>17.82149864459161</v>
      </c>
    </row>
    <row r="14" spans="1:8" ht="12" x14ac:dyDescent="0.25">
      <c r="A14" s="28">
        <v>44835</v>
      </c>
      <c r="B14" s="29">
        <v>611835</v>
      </c>
      <c r="C14" s="30">
        <v>0.98348387096774181</v>
      </c>
      <c r="D14" s="31">
        <f t="shared" si="0"/>
        <v>601729.85419354832</v>
      </c>
      <c r="E14" s="61">
        <v>7115.46</v>
      </c>
      <c r="F14" s="62">
        <f t="shared" si="1"/>
        <v>711546</v>
      </c>
      <c r="G14" s="32">
        <f t="shared" si="2"/>
        <v>0.84566543019502372</v>
      </c>
      <c r="H14" s="32">
        <f t="shared" si="3"/>
        <v>16.494277244326017</v>
      </c>
    </row>
    <row r="15" spans="1:8" ht="12" x14ac:dyDescent="0.25">
      <c r="A15" s="28">
        <v>44866</v>
      </c>
      <c r="B15" s="29">
        <v>422289</v>
      </c>
      <c r="C15" s="30">
        <v>1.022605</v>
      </c>
      <c r="D15" s="31">
        <f t="shared" si="0"/>
        <v>431834.84284499998</v>
      </c>
      <c r="E15" s="61">
        <v>4856.5</v>
      </c>
      <c r="F15" s="62">
        <f t="shared" si="1"/>
        <v>485650</v>
      </c>
      <c r="G15" s="32">
        <f t="shared" si="2"/>
        <v>0.88918942210439611</v>
      </c>
      <c r="H15" s="32">
        <f t="shared" si="3"/>
        <v>17.343190731504311</v>
      </c>
    </row>
    <row r="16" spans="1:8" ht="12" x14ac:dyDescent="0.25">
      <c r="A16" s="28">
        <v>44896</v>
      </c>
      <c r="B16" s="29">
        <v>371917</v>
      </c>
      <c r="C16" s="30">
        <v>1.0591322580645164</v>
      </c>
      <c r="D16" s="31">
        <f t="shared" si="0"/>
        <v>393909.29202258075</v>
      </c>
      <c r="E16" s="61">
        <v>4269.28</v>
      </c>
      <c r="F16" s="62">
        <f t="shared" si="1"/>
        <v>426928</v>
      </c>
      <c r="G16" s="32">
        <f t="shared" si="2"/>
        <v>0.92265977406630806</v>
      </c>
      <c r="H16" s="32">
        <f t="shared" si="3"/>
        <v>17.996013047532568</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142</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7561292</v>
      </c>
      <c r="C5" s="30">
        <v>1.1324870967741936</v>
      </c>
      <c r="D5" s="31">
        <f>+B5*C5</f>
        <v>8563065.6249419358</v>
      </c>
      <c r="E5" s="61">
        <v>159948.16</v>
      </c>
      <c r="F5" s="62">
        <f>+E5*100</f>
        <v>15994816</v>
      </c>
      <c r="G5" s="32">
        <f>+D5/F5</f>
        <v>0.53536505983825855</v>
      </c>
      <c r="H5" s="32">
        <f>+G5*$D$22</f>
        <v>10.442025189395507</v>
      </c>
    </row>
    <row r="6" spans="1:8" ht="12" x14ac:dyDescent="0.25">
      <c r="A6" s="28">
        <v>44593</v>
      </c>
      <c r="B6" s="29">
        <v>8069075</v>
      </c>
      <c r="C6" s="30">
        <v>1.1346446428571428</v>
      </c>
      <c r="D6" s="31">
        <f t="shared" ref="D6:D16" si="0">+B6*C6</f>
        <v>9155532.7215624992</v>
      </c>
      <c r="E6" s="61">
        <v>174058.02</v>
      </c>
      <c r="F6" s="62">
        <f t="shared" ref="F6:F16" si="1">+E6*100</f>
        <v>17405802</v>
      </c>
      <c r="G6" s="32">
        <f t="shared" ref="G6:G16" si="2">+D6/F6</f>
        <v>0.52600464612676279</v>
      </c>
      <c r="H6" s="32">
        <f t="shared" ref="H6:H16" si="3">+G6*$D$22</f>
        <v>10.259455045972006</v>
      </c>
    </row>
    <row r="7" spans="1:8" ht="12" x14ac:dyDescent="0.25">
      <c r="A7" s="28">
        <v>44621</v>
      </c>
      <c r="B7" s="29">
        <v>6460699</v>
      </c>
      <c r="C7" s="30">
        <v>1.1004645161290325</v>
      </c>
      <c r="D7" s="31">
        <f t="shared" si="0"/>
        <v>7109769.9988903245</v>
      </c>
      <c r="E7" s="61">
        <v>140637.14000000001</v>
      </c>
      <c r="F7" s="62">
        <f t="shared" si="1"/>
        <v>14063714.000000002</v>
      </c>
      <c r="G7" s="32">
        <f t="shared" si="2"/>
        <v>0.50554000165890201</v>
      </c>
      <c r="H7" s="32">
        <f t="shared" si="3"/>
        <v>9.8603024881080596</v>
      </c>
    </row>
    <row r="8" spans="1:8" ht="12" x14ac:dyDescent="0.25">
      <c r="A8" s="28">
        <v>44652</v>
      </c>
      <c r="B8" s="29">
        <v>7866810</v>
      </c>
      <c r="C8" s="30">
        <v>1.0816299999999999</v>
      </c>
      <c r="D8" s="31">
        <f t="shared" si="0"/>
        <v>8508977.7002999987</v>
      </c>
      <c r="E8" s="61">
        <v>172110.55</v>
      </c>
      <c r="F8" s="62">
        <f t="shared" si="1"/>
        <v>17211055</v>
      </c>
      <c r="G8" s="32">
        <f t="shared" si="2"/>
        <v>0.4943902451244272</v>
      </c>
      <c r="H8" s="32">
        <f t="shared" si="3"/>
        <v>9.6428321163512862</v>
      </c>
    </row>
    <row r="9" spans="1:8" ht="12" x14ac:dyDescent="0.25">
      <c r="A9" s="28">
        <v>44682</v>
      </c>
      <c r="B9" s="29">
        <v>8519990</v>
      </c>
      <c r="C9" s="30">
        <v>1.0574758064516128</v>
      </c>
      <c r="D9" s="31">
        <f t="shared" si="0"/>
        <v>9009683.2962096762</v>
      </c>
      <c r="E9" s="61">
        <v>184754.34</v>
      </c>
      <c r="F9" s="62">
        <f t="shared" si="1"/>
        <v>18475434</v>
      </c>
      <c r="G9" s="32">
        <f t="shared" si="2"/>
        <v>0.48765746429608509</v>
      </c>
      <c r="H9" s="32">
        <f t="shared" si="3"/>
        <v>9.511512625636918</v>
      </c>
    </row>
    <row r="10" spans="1:8" ht="12" x14ac:dyDescent="0.25">
      <c r="A10" s="28">
        <v>44713</v>
      </c>
      <c r="B10" s="29">
        <v>6119793</v>
      </c>
      <c r="C10" s="30">
        <v>1.0565550000000001</v>
      </c>
      <c r="D10" s="31">
        <f t="shared" si="0"/>
        <v>6465897.8931150008</v>
      </c>
      <c r="E10" s="61">
        <v>133595.57</v>
      </c>
      <c r="F10" s="62">
        <f t="shared" si="1"/>
        <v>13359557</v>
      </c>
      <c r="G10" s="32">
        <f t="shared" si="2"/>
        <v>0.48399044168268462</v>
      </c>
      <c r="H10" s="32">
        <f t="shared" si="3"/>
        <v>9.4399892010212376</v>
      </c>
    </row>
    <row r="11" spans="1:8" ht="12" x14ac:dyDescent="0.25">
      <c r="A11" s="28">
        <v>44743</v>
      </c>
      <c r="B11" s="29">
        <v>4531670</v>
      </c>
      <c r="C11" s="30">
        <v>1.0192290322580646</v>
      </c>
      <c r="D11" s="31">
        <f>+B11*C11</f>
        <v>4618809.6286129039</v>
      </c>
      <c r="E11" s="61">
        <v>95105.49</v>
      </c>
      <c r="F11" s="62">
        <f>+E11*100</f>
        <v>9510549</v>
      </c>
      <c r="G11" s="32">
        <f>+D11/F11</f>
        <v>0.48565120989470784</v>
      </c>
      <c r="H11" s="32">
        <f>+G11*$D$22</f>
        <v>9.4723816464844006</v>
      </c>
    </row>
    <row r="12" spans="1:8" ht="12" x14ac:dyDescent="0.25">
      <c r="A12" s="28">
        <v>44774</v>
      </c>
      <c r="B12" s="29">
        <v>6269358</v>
      </c>
      <c r="C12" s="30">
        <v>1.0125580645161292</v>
      </c>
      <c r="D12" s="31">
        <f t="shared" si="0"/>
        <v>6348089.0022387104</v>
      </c>
      <c r="E12" s="61">
        <v>137188.07</v>
      </c>
      <c r="F12" s="62">
        <f t="shared" si="1"/>
        <v>13718807</v>
      </c>
      <c r="G12" s="32">
        <f t="shared" si="2"/>
        <v>0.46272893861971454</v>
      </c>
      <c r="H12" s="32">
        <f t="shared" si="3"/>
        <v>9.0252943185890206</v>
      </c>
    </row>
    <row r="13" spans="1:8" ht="12" x14ac:dyDescent="0.25">
      <c r="A13" s="28">
        <v>44805</v>
      </c>
      <c r="B13" s="29">
        <v>6572712</v>
      </c>
      <c r="C13" s="30">
        <v>0.99042666666666646</v>
      </c>
      <c r="D13" s="31">
        <f t="shared" si="0"/>
        <v>6509789.2371199988</v>
      </c>
      <c r="E13" s="61">
        <v>143271.72</v>
      </c>
      <c r="F13" s="62">
        <f t="shared" si="1"/>
        <v>14327172</v>
      </c>
      <c r="G13" s="32">
        <f t="shared" si="2"/>
        <v>0.45436665638689888</v>
      </c>
      <c r="H13" s="32">
        <f t="shared" si="3"/>
        <v>8.8621922257063144</v>
      </c>
    </row>
    <row r="14" spans="1:8" ht="12" x14ac:dyDescent="0.25">
      <c r="A14" s="28">
        <v>44835</v>
      </c>
      <c r="B14" s="29">
        <v>4929260</v>
      </c>
      <c r="C14" s="30">
        <v>0.98348387096774181</v>
      </c>
      <c r="D14" s="31">
        <f t="shared" si="0"/>
        <v>4847847.7058064509</v>
      </c>
      <c r="E14" s="61">
        <v>106556.93</v>
      </c>
      <c r="F14" s="62">
        <f t="shared" si="1"/>
        <v>10655693</v>
      </c>
      <c r="G14" s="32">
        <f t="shared" si="2"/>
        <v>0.45495377032788492</v>
      </c>
      <c r="H14" s="32">
        <f t="shared" si="3"/>
        <v>8.8736435866947829</v>
      </c>
    </row>
    <row r="15" spans="1:8" ht="12" x14ac:dyDescent="0.25">
      <c r="A15" s="28">
        <v>44866</v>
      </c>
      <c r="B15" s="29">
        <v>4259769</v>
      </c>
      <c r="C15" s="30">
        <v>1.022605</v>
      </c>
      <c r="D15" s="31">
        <f t="shared" si="0"/>
        <v>4356061.078245</v>
      </c>
      <c r="E15" s="61">
        <v>91092.46</v>
      </c>
      <c r="F15" s="62">
        <f t="shared" si="1"/>
        <v>9109246</v>
      </c>
      <c r="G15" s="32">
        <f t="shared" si="2"/>
        <v>0.47820215616583411</v>
      </c>
      <c r="H15" s="32">
        <f t="shared" si="3"/>
        <v>9.3270916144872444</v>
      </c>
    </row>
    <row r="16" spans="1:8" ht="12" x14ac:dyDescent="0.25">
      <c r="A16" s="28">
        <v>44896</v>
      </c>
      <c r="B16" s="29">
        <v>3902350</v>
      </c>
      <c r="C16" s="30">
        <v>1.0591322580645164</v>
      </c>
      <c r="D16" s="31">
        <f t="shared" si="0"/>
        <v>4133104.7672580653</v>
      </c>
      <c r="E16" s="61">
        <v>84396.4</v>
      </c>
      <c r="F16" s="62">
        <f t="shared" si="1"/>
        <v>8439640</v>
      </c>
      <c r="G16" s="32">
        <f t="shared" si="2"/>
        <v>0.48972524506472614</v>
      </c>
      <c r="H16" s="32">
        <f t="shared" si="3"/>
        <v>9.5518436455186055</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159</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0</v>
      </c>
      <c r="C5" s="30">
        <v>1.1324870967741936</v>
      </c>
      <c r="D5" s="31">
        <f>+B5*C5</f>
        <v>0</v>
      </c>
      <c r="E5" s="35">
        <v>0</v>
      </c>
      <c r="F5" s="35">
        <f>+E5*100</f>
        <v>0</v>
      </c>
      <c r="G5" s="32">
        <f>IFERROR(D5/F5,0)</f>
        <v>0</v>
      </c>
      <c r="H5" s="32">
        <f>+G5*$D$22</f>
        <v>0</v>
      </c>
    </row>
    <row r="6" spans="1:8" ht="12" x14ac:dyDescent="0.25">
      <c r="A6" s="28">
        <v>44593</v>
      </c>
      <c r="B6" s="29">
        <v>0</v>
      </c>
      <c r="C6" s="30">
        <v>1.1346446428571428</v>
      </c>
      <c r="D6" s="31">
        <f t="shared" ref="D6:D16" si="0">+B6*C6</f>
        <v>0</v>
      </c>
      <c r="E6" s="35">
        <v>0</v>
      </c>
      <c r="F6" s="35">
        <f t="shared" ref="F6:F16" si="1">+E6*100</f>
        <v>0</v>
      </c>
      <c r="G6" s="32">
        <f t="shared" ref="G6:G8" si="2">IFERROR(D6/F6,0)</f>
        <v>0</v>
      </c>
      <c r="H6" s="32">
        <f t="shared" ref="H6:H16" si="3">+G6*$D$22</f>
        <v>0</v>
      </c>
    </row>
    <row r="7" spans="1:8" ht="12" x14ac:dyDescent="0.25">
      <c r="A7" s="28">
        <v>44621</v>
      </c>
      <c r="B7" s="29">
        <v>0</v>
      </c>
      <c r="C7" s="30">
        <v>1.1004645161290325</v>
      </c>
      <c r="D7" s="31">
        <f t="shared" si="0"/>
        <v>0</v>
      </c>
      <c r="E7" s="35">
        <v>0</v>
      </c>
      <c r="F7" s="35">
        <f t="shared" si="1"/>
        <v>0</v>
      </c>
      <c r="G7" s="32">
        <f t="shared" si="2"/>
        <v>0</v>
      </c>
      <c r="H7" s="32">
        <f t="shared" si="3"/>
        <v>0</v>
      </c>
    </row>
    <row r="8" spans="1:8" ht="12" x14ac:dyDescent="0.25">
      <c r="A8" s="28">
        <v>44652</v>
      </c>
      <c r="B8" s="29">
        <v>0</v>
      </c>
      <c r="C8" s="30">
        <v>1.0816299999999999</v>
      </c>
      <c r="D8" s="31">
        <f t="shared" si="0"/>
        <v>0</v>
      </c>
      <c r="E8" s="35">
        <v>0</v>
      </c>
      <c r="F8" s="35">
        <f t="shared" si="1"/>
        <v>0</v>
      </c>
      <c r="G8" s="32">
        <f t="shared" si="2"/>
        <v>0</v>
      </c>
      <c r="H8" s="32">
        <f t="shared" si="3"/>
        <v>0</v>
      </c>
    </row>
    <row r="9" spans="1:8" ht="12" x14ac:dyDescent="0.25">
      <c r="A9" s="28">
        <v>44682</v>
      </c>
      <c r="B9" s="29">
        <v>29917</v>
      </c>
      <c r="C9" s="30">
        <v>1.0574758064516128</v>
      </c>
      <c r="D9" s="31">
        <f t="shared" si="0"/>
        <v>31636.503701612899</v>
      </c>
      <c r="E9" s="63">
        <v>580.39</v>
      </c>
      <c r="F9" s="62">
        <f t="shared" si="1"/>
        <v>58039</v>
      </c>
      <c r="G9" s="32">
        <f t="shared" ref="G9:G12" si="4">+D9/F9</f>
        <v>0.54509043404629476</v>
      </c>
      <c r="H9" s="32">
        <f t="shared" si="3"/>
        <v>10.631713703037565</v>
      </c>
    </row>
    <row r="10" spans="1:8" ht="12" x14ac:dyDescent="0.25">
      <c r="A10" s="28">
        <v>44713</v>
      </c>
      <c r="B10" s="29">
        <v>102632</v>
      </c>
      <c r="C10" s="30">
        <v>1.0565550000000001</v>
      </c>
      <c r="D10" s="31">
        <f t="shared" si="0"/>
        <v>108436.35276000001</v>
      </c>
      <c r="E10" s="63">
        <v>1906.51</v>
      </c>
      <c r="F10" s="62">
        <f t="shared" si="1"/>
        <v>190651</v>
      </c>
      <c r="G10" s="32">
        <f t="shared" si="4"/>
        <v>0.56876886436472929</v>
      </c>
      <c r="H10" s="32">
        <f t="shared" si="3"/>
        <v>11.093549531294899</v>
      </c>
    </row>
    <row r="11" spans="1:8" ht="12" x14ac:dyDescent="0.25">
      <c r="A11" s="28">
        <v>44743</v>
      </c>
      <c r="B11" s="29">
        <v>82120</v>
      </c>
      <c r="C11" s="30">
        <v>1.0192290322580646</v>
      </c>
      <c r="D11" s="31">
        <f>+B11*C11</f>
        <v>83699.088129032272</v>
      </c>
      <c r="E11" s="63">
        <v>1542.06</v>
      </c>
      <c r="F11" s="62">
        <f>+E11*100</f>
        <v>154206</v>
      </c>
      <c r="G11" s="32">
        <f>+D11/F11</f>
        <v>0.54277452322887743</v>
      </c>
      <c r="H11" s="32">
        <f>+G11*$D$22</f>
        <v>10.586543031833935</v>
      </c>
    </row>
    <row r="12" spans="1:8" ht="12" x14ac:dyDescent="0.25">
      <c r="A12" s="28">
        <v>44774</v>
      </c>
      <c r="B12" s="29">
        <v>148249</v>
      </c>
      <c r="C12" s="30">
        <v>1.0125580645161292</v>
      </c>
      <c r="D12" s="31">
        <f t="shared" si="0"/>
        <v>150110.72050645165</v>
      </c>
      <c r="E12" s="63">
        <v>2529.79</v>
      </c>
      <c r="F12" s="62">
        <f t="shared" si="1"/>
        <v>252979</v>
      </c>
      <c r="G12" s="32">
        <f t="shared" si="4"/>
        <v>0.59337225819712958</v>
      </c>
      <c r="H12" s="32">
        <f t="shared" si="3"/>
        <v>11.573426305883361</v>
      </c>
    </row>
    <row r="13" spans="1:8" ht="12" x14ac:dyDescent="0.25">
      <c r="A13" s="28">
        <v>44805</v>
      </c>
      <c r="B13" s="29">
        <v>141332</v>
      </c>
      <c r="C13" s="30">
        <v>0.99042666666666646</v>
      </c>
      <c r="D13" s="31">
        <f t="shared" si="0"/>
        <v>139978.98165333329</v>
      </c>
      <c r="E13" s="63">
        <v>2464.66</v>
      </c>
      <c r="F13" s="64">
        <f t="shared" si="1"/>
        <v>246466</v>
      </c>
      <c r="G13" s="32">
        <f t="shared" ref="G13:G16" si="5">IFERROR(D13/F13,0)</f>
        <v>0.56794438848901385</v>
      </c>
      <c r="H13" s="32">
        <f t="shared" si="3"/>
        <v>11.077468545612213</v>
      </c>
    </row>
    <row r="14" spans="1:8" ht="12" x14ac:dyDescent="0.25">
      <c r="A14" s="28">
        <v>44835</v>
      </c>
      <c r="B14" s="29">
        <v>130829</v>
      </c>
      <c r="C14" s="30">
        <v>0.98348387096774181</v>
      </c>
      <c r="D14" s="31">
        <f t="shared" si="0"/>
        <v>128668.2113548387</v>
      </c>
      <c r="E14" s="63">
        <v>2345.4699999999998</v>
      </c>
      <c r="F14" s="64">
        <f t="shared" si="1"/>
        <v>234546.99999999997</v>
      </c>
      <c r="G14" s="32">
        <f t="shared" si="5"/>
        <v>0.54858178256314816</v>
      </c>
      <c r="H14" s="32">
        <f t="shared" si="3"/>
        <v>10.699810693096939</v>
      </c>
    </row>
    <row r="15" spans="1:8" ht="12" x14ac:dyDescent="0.25">
      <c r="A15" s="28">
        <v>44866</v>
      </c>
      <c r="B15" s="29">
        <v>154942</v>
      </c>
      <c r="C15" s="30">
        <v>1.022605</v>
      </c>
      <c r="D15" s="31">
        <f t="shared" si="0"/>
        <v>158444.46390999999</v>
      </c>
      <c r="E15" s="63">
        <v>2368.46</v>
      </c>
      <c r="F15" s="64">
        <f t="shared" si="1"/>
        <v>236846</v>
      </c>
      <c r="G15" s="32">
        <f t="shared" si="5"/>
        <v>0.66897673555812631</v>
      </c>
      <c r="H15" s="32">
        <f t="shared" si="3"/>
        <v>13.048053464542386</v>
      </c>
    </row>
    <row r="16" spans="1:8" ht="12" x14ac:dyDescent="0.25">
      <c r="A16" s="28">
        <v>44896</v>
      </c>
      <c r="B16" s="29">
        <v>115060</v>
      </c>
      <c r="C16" s="30">
        <v>1.0591322580645164</v>
      </c>
      <c r="D16" s="31">
        <f t="shared" si="0"/>
        <v>121863.75761290325</v>
      </c>
      <c r="E16" s="63">
        <v>2192.34</v>
      </c>
      <c r="F16" s="64">
        <f t="shared" si="1"/>
        <v>219234</v>
      </c>
      <c r="G16" s="32">
        <f t="shared" si="5"/>
        <v>0.55586157992329321</v>
      </c>
      <c r="H16" s="32">
        <f t="shared" si="3"/>
        <v>10.841799465078612</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3"/>
  <sheetViews>
    <sheetView workbookViewId="0"/>
  </sheetViews>
  <sheetFormatPr baseColWidth="10" defaultColWidth="11.44140625" defaultRowHeight="11.4" x14ac:dyDescent="0.2"/>
  <cols>
    <col min="1" max="1" width="7.5546875" style="13" customWidth="1"/>
    <col min="2" max="2" width="16.6640625" style="13" customWidth="1"/>
    <col min="3" max="3" width="13.33203125" style="13" customWidth="1"/>
    <col min="4" max="4" width="17.44140625" style="13" customWidth="1"/>
    <col min="5" max="5" width="13.88671875" style="13" customWidth="1"/>
    <col min="6" max="6" width="13.5546875" style="13" bestFit="1" customWidth="1"/>
    <col min="7" max="7" width="14.109375" style="13" customWidth="1"/>
    <col min="8" max="16384" width="11.44140625" style="13"/>
  </cols>
  <sheetData>
    <row r="1" spans="1:8" s="9" customFormat="1" ht="13.8" x14ac:dyDescent="0.25">
      <c r="A1" s="25" t="s">
        <v>143</v>
      </c>
    </row>
    <row r="2" spans="1:8" x14ac:dyDescent="0.2">
      <c r="A2" s="13" t="s">
        <v>130</v>
      </c>
    </row>
    <row r="3" spans="1:8" s="20" customFormat="1" x14ac:dyDescent="0.3"/>
    <row r="4" spans="1:8" ht="72" x14ac:dyDescent="0.25">
      <c r="A4" s="26" t="s">
        <v>52</v>
      </c>
      <c r="B4" s="27" t="s">
        <v>131</v>
      </c>
      <c r="C4" s="27" t="s">
        <v>132</v>
      </c>
      <c r="D4" s="27" t="s">
        <v>133</v>
      </c>
      <c r="E4" s="27" t="s">
        <v>134</v>
      </c>
      <c r="F4" s="27" t="s">
        <v>135</v>
      </c>
      <c r="G4" s="27" t="s">
        <v>136</v>
      </c>
      <c r="H4" s="27" t="s">
        <v>137</v>
      </c>
    </row>
    <row r="5" spans="1:8" ht="12" x14ac:dyDescent="0.25">
      <c r="A5" s="28">
        <v>44562</v>
      </c>
      <c r="B5" s="29">
        <v>203872</v>
      </c>
      <c r="C5" s="30">
        <v>1.1324870967741936</v>
      </c>
      <c r="D5" s="65">
        <f>+B5*C5</f>
        <v>230882.40939354838</v>
      </c>
      <c r="E5" s="61">
        <v>3629.56</v>
      </c>
      <c r="F5" s="62">
        <f>+E5*100</f>
        <v>362956</v>
      </c>
      <c r="G5" s="32">
        <f>+D5/F5</f>
        <v>0.63611680036574236</v>
      </c>
      <c r="H5" s="32">
        <f>+G5*$D$22</f>
        <v>12.407137019407845</v>
      </c>
    </row>
    <row r="6" spans="1:8" ht="12" x14ac:dyDescent="0.25">
      <c r="A6" s="28">
        <v>44593</v>
      </c>
      <c r="B6" s="29">
        <v>141050</v>
      </c>
      <c r="C6" s="30">
        <v>1.1346446428571428</v>
      </c>
      <c r="D6" s="65">
        <f t="shared" ref="D6:D16" si="0">+B6*C6</f>
        <v>160041.62687499999</v>
      </c>
      <c r="E6" s="61">
        <v>2835.94</v>
      </c>
      <c r="F6" s="62">
        <f t="shared" ref="F6:F16" si="1">+E6*100</f>
        <v>283594</v>
      </c>
      <c r="G6" s="32">
        <f t="shared" ref="G6:G16" si="2">+D6/F6</f>
        <v>0.56433361381058833</v>
      </c>
      <c r="H6" s="32">
        <f t="shared" ref="H6:H16" si="3">+G6*$D$22</f>
        <v>11.00704220856896</v>
      </c>
    </row>
    <row r="7" spans="1:8" ht="12" x14ac:dyDescent="0.25">
      <c r="A7" s="28">
        <v>44621</v>
      </c>
      <c r="B7" s="29">
        <v>230842</v>
      </c>
      <c r="C7" s="30">
        <v>1.1004645161290325</v>
      </c>
      <c r="D7" s="65">
        <f t="shared" si="0"/>
        <v>254033.42983225812</v>
      </c>
      <c r="E7" s="61">
        <v>4035.94</v>
      </c>
      <c r="F7" s="62">
        <f t="shared" si="1"/>
        <v>403594</v>
      </c>
      <c r="G7" s="32">
        <f t="shared" si="2"/>
        <v>0.62942816254022138</v>
      </c>
      <c r="H7" s="32">
        <f t="shared" si="3"/>
        <v>12.276678515675954</v>
      </c>
    </row>
    <row r="8" spans="1:8" ht="12" x14ac:dyDescent="0.25">
      <c r="A8" s="28">
        <v>44652</v>
      </c>
      <c r="B8" s="29">
        <v>1013872</v>
      </c>
      <c r="C8" s="30">
        <v>1.0816299999999999</v>
      </c>
      <c r="D8" s="65">
        <f t="shared" si="0"/>
        <v>1096634.3713599998</v>
      </c>
      <c r="E8" s="61">
        <v>17483.66</v>
      </c>
      <c r="F8" s="62">
        <f t="shared" si="1"/>
        <v>1748366</v>
      </c>
      <c r="G8" s="32">
        <f t="shared" si="2"/>
        <v>0.62723386943008486</v>
      </c>
      <c r="H8" s="32">
        <f t="shared" si="3"/>
        <v>12.233879936448753</v>
      </c>
    </row>
    <row r="9" spans="1:8" ht="12" x14ac:dyDescent="0.25">
      <c r="A9" s="28">
        <v>44682</v>
      </c>
      <c r="B9" s="29">
        <v>908740</v>
      </c>
      <c r="C9" s="30">
        <v>1.0574758064516128</v>
      </c>
      <c r="D9" s="65">
        <f t="shared" si="0"/>
        <v>960970.56435483857</v>
      </c>
      <c r="E9" s="61">
        <v>15618.52</v>
      </c>
      <c r="F9" s="62">
        <f t="shared" si="1"/>
        <v>1561852</v>
      </c>
      <c r="G9" s="32">
        <f t="shared" si="2"/>
        <v>0.61527632858608794</v>
      </c>
      <c r="H9" s="32">
        <f t="shared" si="3"/>
        <v>12.000654139580419</v>
      </c>
    </row>
    <row r="10" spans="1:8" ht="12" x14ac:dyDescent="0.25">
      <c r="A10" s="28">
        <v>44713</v>
      </c>
      <c r="B10" s="29">
        <v>630933</v>
      </c>
      <c r="C10" s="30">
        <v>1.0565550000000001</v>
      </c>
      <c r="D10" s="65">
        <f t="shared" si="0"/>
        <v>666615.41581500007</v>
      </c>
      <c r="E10" s="61">
        <v>10347.709999999999</v>
      </c>
      <c r="F10" s="62">
        <f t="shared" si="1"/>
        <v>1034770.9999999999</v>
      </c>
      <c r="G10" s="32">
        <f t="shared" si="2"/>
        <v>0.64421540206963679</v>
      </c>
      <c r="H10" s="32">
        <f t="shared" si="3"/>
        <v>12.565096156704731</v>
      </c>
    </row>
    <row r="11" spans="1:8" ht="12" x14ac:dyDescent="0.25">
      <c r="A11" s="28">
        <v>44743</v>
      </c>
      <c r="B11" s="29">
        <v>730967</v>
      </c>
      <c r="C11" s="30">
        <v>1.0192290322580646</v>
      </c>
      <c r="D11" s="65">
        <f>+B11*C11</f>
        <v>745022.78802258067</v>
      </c>
      <c r="E11" s="61">
        <v>10587.23</v>
      </c>
      <c r="F11" s="62">
        <f>+E11*100</f>
        <v>1058723</v>
      </c>
      <c r="G11" s="32">
        <f>+D11/F11</f>
        <v>0.7036994454853448</v>
      </c>
      <c r="H11" s="32">
        <f>+G11*$D$22</f>
        <v>13.725302390375589</v>
      </c>
    </row>
    <row r="12" spans="1:8" ht="12" x14ac:dyDescent="0.25">
      <c r="A12" s="28">
        <v>44774</v>
      </c>
      <c r="B12" s="29">
        <v>413198</v>
      </c>
      <c r="C12" s="30">
        <v>1.0125580645161292</v>
      </c>
      <c r="D12" s="65">
        <f t="shared" si="0"/>
        <v>418386.96714193554</v>
      </c>
      <c r="E12" s="61">
        <v>4944.33</v>
      </c>
      <c r="F12" s="62">
        <f t="shared" si="1"/>
        <v>494433</v>
      </c>
      <c r="G12" s="32">
        <f t="shared" si="2"/>
        <v>0.84619547469917167</v>
      </c>
      <c r="H12" s="32">
        <f t="shared" si="3"/>
        <v>16.504615494762991</v>
      </c>
    </row>
    <row r="13" spans="1:8" ht="12" x14ac:dyDescent="0.25">
      <c r="A13" s="28">
        <v>44805</v>
      </c>
      <c r="B13" s="29">
        <v>619923</v>
      </c>
      <c r="C13" s="30">
        <v>0.99042666666666646</v>
      </c>
      <c r="D13" s="65">
        <f t="shared" si="0"/>
        <v>613988.27047999983</v>
      </c>
      <c r="E13" s="61">
        <v>8092.8</v>
      </c>
      <c r="F13" s="62">
        <f t="shared" si="1"/>
        <v>809280</v>
      </c>
      <c r="G13" s="32">
        <f t="shared" si="2"/>
        <v>0.7586845967773822</v>
      </c>
      <c r="H13" s="32">
        <f t="shared" si="3"/>
        <v>14.797760004639093</v>
      </c>
    </row>
    <row r="14" spans="1:8" ht="12" x14ac:dyDescent="0.25">
      <c r="A14" s="28">
        <v>44835</v>
      </c>
      <c r="B14" s="29">
        <v>559090</v>
      </c>
      <c r="C14" s="30">
        <v>0.98348387096774181</v>
      </c>
      <c r="D14" s="65">
        <f t="shared" si="0"/>
        <v>549855.99741935474</v>
      </c>
      <c r="E14" s="61">
        <v>7794.47</v>
      </c>
      <c r="F14" s="62">
        <f t="shared" si="1"/>
        <v>779447</v>
      </c>
      <c r="G14" s="32">
        <f t="shared" si="2"/>
        <v>0.70544372794988597</v>
      </c>
      <c r="H14" s="32">
        <f t="shared" si="3"/>
        <v>13.759323739168247</v>
      </c>
    </row>
    <row r="15" spans="1:8" ht="12" x14ac:dyDescent="0.25">
      <c r="A15" s="28">
        <v>44866</v>
      </c>
      <c r="B15" s="29">
        <v>446724</v>
      </c>
      <c r="C15" s="30">
        <v>1.022605</v>
      </c>
      <c r="D15" s="65">
        <f t="shared" si="0"/>
        <v>456822.19601999997</v>
      </c>
      <c r="E15" s="61">
        <v>5855.66</v>
      </c>
      <c r="F15" s="62">
        <f t="shared" si="1"/>
        <v>585566</v>
      </c>
      <c r="G15" s="32">
        <f t="shared" si="2"/>
        <v>0.78013784273677089</v>
      </c>
      <c r="H15" s="32">
        <f t="shared" si="3"/>
        <v>15.216194735456066</v>
      </c>
    </row>
    <row r="16" spans="1:8" ht="12" x14ac:dyDescent="0.25">
      <c r="A16" s="28">
        <v>44896</v>
      </c>
      <c r="B16" s="29">
        <v>322138</v>
      </c>
      <c r="C16" s="30">
        <v>1.0591322580645164</v>
      </c>
      <c r="D16" s="65">
        <f t="shared" si="0"/>
        <v>341186.7473483872</v>
      </c>
      <c r="E16" s="61">
        <v>2871.36</v>
      </c>
      <c r="F16" s="62">
        <f t="shared" si="1"/>
        <v>287136</v>
      </c>
      <c r="G16" s="32">
        <f t="shared" si="2"/>
        <v>1.188240928857361</v>
      </c>
      <c r="H16" s="32">
        <f t="shared" si="3"/>
        <v>23.176039381329449</v>
      </c>
    </row>
    <row r="18" spans="1:4" ht="12" x14ac:dyDescent="0.25">
      <c r="A18" s="33" t="s">
        <v>56</v>
      </c>
      <c r="B18" s="13" t="s">
        <v>138</v>
      </c>
    </row>
    <row r="19" spans="1:4" ht="12" x14ac:dyDescent="0.2">
      <c r="A19" s="19" t="s">
        <v>58</v>
      </c>
      <c r="B19" s="21" t="s">
        <v>59</v>
      </c>
      <c r="C19" s="20"/>
      <c r="D19" s="20"/>
    </row>
    <row r="20" spans="1:4" ht="12" x14ac:dyDescent="0.2">
      <c r="A20" s="22"/>
      <c r="B20" s="21" t="s">
        <v>60</v>
      </c>
      <c r="C20" s="20"/>
      <c r="D20" s="23">
        <v>43</v>
      </c>
    </row>
    <row r="21" spans="1:4" ht="12" x14ac:dyDescent="0.2">
      <c r="A21" s="22"/>
      <c r="B21" s="21" t="s">
        <v>61</v>
      </c>
      <c r="C21" s="20"/>
      <c r="D21" s="23">
        <v>2.2046199999999998</v>
      </c>
    </row>
    <row r="22" spans="1:4" ht="12" x14ac:dyDescent="0.2">
      <c r="A22" s="22"/>
      <c r="B22" s="21" t="s">
        <v>62</v>
      </c>
      <c r="C22" s="20"/>
      <c r="D22" s="23">
        <f>+D20/D21</f>
        <v>19.504495105732509</v>
      </c>
    </row>
    <row r="23" spans="1:4" x14ac:dyDescent="0.2">
      <c r="A23" s="34" t="s">
        <v>63</v>
      </c>
      <c r="B23" s="21"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F. Rusa</vt:lpstr>
      <vt:lpstr>USA</vt:lpstr>
      <vt:lpstr>Bélgica (incluido Luxemburgo)</vt:lpstr>
      <vt:lpstr>Bulgaria</vt:lpstr>
      <vt:lpstr>Dinamarca</vt:lpstr>
      <vt:lpstr>Alemania</vt:lpstr>
      <vt:lpstr>Irlanda</vt:lpstr>
      <vt:lpstr>España</vt:lpstr>
      <vt:lpstr>Francia</vt:lpstr>
      <vt:lpstr>Croacia</vt:lpstr>
      <vt:lpstr>Italia</vt:lpstr>
      <vt:lpstr>Chipre</vt:lpstr>
      <vt:lpstr>Lituania</vt:lpstr>
      <vt:lpstr>Malta</vt:lpstr>
      <vt:lpstr>Países Bajos</vt:lpstr>
      <vt:lpstr>Polonia</vt:lpstr>
      <vt:lpstr>Portugal</vt:lpstr>
      <vt:lpstr>Rumania</vt:lpstr>
      <vt:lpstr>Eslovenia</vt:lpstr>
      <vt:lpstr>Finlandia</vt:lpstr>
      <vt:lpstr>Suecia</vt:lpstr>
      <vt:lpstr>Grecia</vt:lpstr>
      <vt:lpstr>Estonia</vt:lpstr>
      <vt:lpstr>Datos Originales FR</vt:lpstr>
      <vt:lpstr>Datos Originales USA</vt:lpstr>
      <vt:lpstr>Data Original UE</vt:lpstr>
      <vt:lpstr>Tipo de Cambio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Fierro Piñeiros, Carlos Alberto</dc:creator>
  <cp:lastModifiedBy>Molina Carrera, Diana Julieta</cp:lastModifiedBy>
  <dcterms:created xsi:type="dcterms:W3CDTF">2022-03-16T14:33:56Z</dcterms:created>
  <dcterms:modified xsi:type="dcterms:W3CDTF">2023-03-31T14:43:59Z</dcterms:modified>
</cp:coreProperties>
</file>