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8.xml" ContentType="application/vnd.openxmlformats-officedocument.drawing+xml"/>
  <Override PartName="/xl/pivotTables/pivotTable3.xml" ContentType="application/vnd.openxmlformats-officedocument.spreadsheetml.pivotTable+xml"/>
  <Override PartName="/xl/drawings/drawing39.xml" ContentType="application/vnd.openxmlformats-officedocument.drawing+xml"/>
  <Override PartName="/xl/pivotTables/pivotTable4.xml" ContentType="application/vnd.openxmlformats-officedocument.spreadsheetml.pivotTable+xml"/>
  <Override PartName="/xl/drawings/drawing40.xml" ContentType="application/vnd.openxmlformats-officedocument.drawing+xml"/>
  <Override PartName="/xl/pivotTables/pivotTable5.xml" ContentType="application/vnd.openxmlformats-officedocument.spreadsheetml.pivotTable+xml"/>
  <Override PartName="/xl/drawings/drawing41.xml" ContentType="application/vnd.openxmlformats-officedocument.drawing+xml"/>
  <Override PartName="/xl/pivotTables/pivotTable6.xml" ContentType="application/vnd.openxmlformats-officedocument.spreadsheetml.pivotTable+xml"/>
  <Override PartName="/xl/drawings/drawing4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D:\inf_sri\1-8 Precios_banano_anual\2026\"/>
    </mc:Choice>
  </mc:AlternateContent>
  <xr:revisionPtr revIDLastSave="0" documentId="8_{E1164867-A41A-4777-A4CB-9432F1E933EA}" xr6:coauthVersionLast="47" xr6:coauthVersionMax="47" xr10:uidLastSave="{00000000-0000-0000-0000-000000000000}"/>
  <bookViews>
    <workbookView xWindow="-120" yWindow="-120" windowWidth="29040" windowHeight="15720" tabRatio="930" xr2:uid="{00000000-000D-0000-FFFF-FFFF00000000}"/>
  </bookViews>
  <sheets>
    <sheet name="Índice" sheetId="4" r:id="rId1"/>
    <sheet name="F. Rusa" sheetId="28" r:id="rId2"/>
    <sheet name="USA - USDA" sheetId="5" r:id="rId3"/>
    <sheet name="Bélgica (incluido Luxemburgo)" sheetId="8" r:id="rId4"/>
    <sheet name="Bulgaria" sheetId="13" r:id="rId5"/>
    <sheet name="Dinamarca" sheetId="12" r:id="rId6"/>
    <sheet name="Alemania" sheetId="11" r:id="rId7"/>
    <sheet name="Irlanda" sheetId="27" r:id="rId8"/>
    <sheet name="España" sheetId="10" r:id="rId9"/>
    <sheet name="Francia" sheetId="9" r:id="rId10"/>
    <sheet name="Croacia" sheetId="15" r:id="rId11"/>
    <sheet name="Italia" sheetId="17" r:id="rId12"/>
    <sheet name="Chipre" sheetId="16" r:id="rId13"/>
    <sheet name="Lituania" sheetId="14" r:id="rId14"/>
    <sheet name="Malta" sheetId="19" r:id="rId15"/>
    <sheet name="Países Bajos" sheetId="18" r:id="rId16"/>
    <sheet name="Polonia" sheetId="23" r:id="rId17"/>
    <sheet name="Portugal" sheetId="22" r:id="rId18"/>
    <sheet name="Rumania" sheetId="21" r:id="rId19"/>
    <sheet name="Eslovenia" sheetId="20" r:id="rId20"/>
    <sheet name="Finlandia" sheetId="24" r:id="rId21"/>
    <sheet name="Suecia" sheetId="25" r:id="rId22"/>
    <sheet name="Grecia" sheetId="26" r:id="rId23"/>
    <sheet name="Austria" sheetId="30" r:id="rId24"/>
    <sheet name="Argentina" sheetId="42" r:id="rId25"/>
    <sheet name="Chile" sheetId="43" r:id="rId26"/>
    <sheet name="China" sheetId="44" r:id="rId27"/>
    <sheet name="Japón" sheetId="45" r:id="rId28"/>
    <sheet name="Reino Unido" sheetId="46" r:id="rId29"/>
    <sheet name="Marruecos" sheetId="47" r:id="rId30"/>
    <sheet name="Noruega" sheetId="48" r:id="rId31"/>
    <sheet name="Turquía" sheetId="49" r:id="rId32"/>
    <sheet name="Hong Kong" sheetId="54" r:id="rId33"/>
    <sheet name="Canadá" sheetId="57" r:id="rId34"/>
    <sheet name="Nueva Zelanda" sheetId="52" r:id="rId35"/>
    <sheet name="Egipto" sheetId="55" r:id="rId36"/>
    <sheet name="Ucrania" sheetId="50" r:id="rId37"/>
    <sheet name="Georgia" sheetId="51" r:id="rId38"/>
    <sheet name="Montenegro" sheetId="53" r:id="rId39"/>
    <sheet name="Kirguistán" sheetId="56" r:id="rId40"/>
    <sheet name="Datos Originales FR" sheetId="29" r:id="rId41"/>
    <sheet name="Datos Originales USA" sheetId="6" r:id="rId42"/>
    <sheet name="Data Original UE" sheetId="7" r:id="rId43"/>
    <sheet name="Data Original Argentina" sheetId="40" r:id="rId44"/>
    <sheet name="Data Original Chile" sheetId="41" r:id="rId45"/>
    <sheet name="Data Original China" sheetId="39" r:id="rId46"/>
    <sheet name="Data Original Japón" sheetId="35" r:id="rId47"/>
    <sheet name="Data Original Reino Unido" sheetId="36" r:id="rId48"/>
    <sheet name="Data Original Marruecos" sheetId="37" r:id="rId49"/>
    <sheet name="Data Original Noruega" sheetId="38" r:id="rId50"/>
    <sheet name="Datos Originales COMTRADE" sheetId="58" r:id="rId51"/>
    <sheet name="Tipo de Cambio UE" sheetId="1" r:id="rId52"/>
    <sheet name="Tipo de Cambio Japón" sheetId="31" r:id="rId53"/>
    <sheet name="Tipo de Cambio UK" sheetId="32" r:id="rId54"/>
    <sheet name="Tipo de Cambio Marruecos" sheetId="34" r:id="rId55"/>
    <sheet name="Tipo de Cambio Noruega" sheetId="33" r:id="rId56"/>
  </sheets>
  <definedNames>
    <definedName name="_xlnm._FilterDatabase" localSheetId="50" hidden="1">'Datos Originales COMTRADE'!$A$7:$AU$95</definedName>
    <definedName name="_xlnm._FilterDatabase" localSheetId="40" hidden="1">'Datos Originales FR'!#REF!</definedName>
  </definedNames>
  <calcPr calcId="191029"/>
  <pivotCaches>
    <pivotCache cacheId="16" r:id="rId57"/>
    <pivotCache cacheId="17" r:id="rId58"/>
    <pivotCache cacheId="18" r:id="rId59"/>
    <pivotCache cacheId="19" r:id="rId60"/>
    <pivotCache cacheId="20" r:id="rId61"/>
    <pivotCache cacheId="21" r:id="rId6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56" l="1"/>
  <c r="F10" i="56" s="1"/>
  <c r="E11" i="56"/>
  <c r="F11" i="56"/>
  <c r="E12" i="56"/>
  <c r="F12" i="56"/>
  <c r="E13" i="56"/>
  <c r="F13" i="56" s="1"/>
  <c r="E14" i="56"/>
  <c r="F14" i="56"/>
  <c r="E15" i="56"/>
  <c r="F15" i="56"/>
  <c r="E16" i="56"/>
  <c r="F16" i="56" s="1"/>
  <c r="E17" i="56"/>
  <c r="F17" i="56" s="1"/>
  <c r="E18" i="56"/>
  <c r="F18" i="56" s="1"/>
  <c r="E19" i="56"/>
  <c r="F19" i="56"/>
  <c r="E20" i="56"/>
  <c r="F20" i="56"/>
  <c r="E20" i="55"/>
  <c r="F20" i="55" s="1"/>
  <c r="E11" i="55"/>
  <c r="F11" i="55" s="1"/>
  <c r="E12" i="55"/>
  <c r="F12" i="55" s="1"/>
  <c r="E13" i="55"/>
  <c r="F13" i="55" s="1"/>
  <c r="E14" i="55"/>
  <c r="F14" i="55"/>
  <c r="E15" i="55"/>
  <c r="F15" i="55" s="1"/>
  <c r="E16" i="55"/>
  <c r="F16" i="55" s="1"/>
  <c r="E17" i="55"/>
  <c r="F17" i="55" s="1"/>
  <c r="E18" i="55"/>
  <c r="F18" i="55" s="1"/>
  <c r="E19" i="55"/>
  <c r="F19" i="55"/>
  <c r="E9" i="55"/>
  <c r="F9" i="55" s="1"/>
  <c r="E12" i="54"/>
  <c r="F12" i="54" s="1"/>
  <c r="E13" i="54"/>
  <c r="F13" i="54"/>
  <c r="E14" i="54"/>
  <c r="F14" i="54" s="1"/>
  <c r="E15" i="54"/>
  <c r="F15" i="54"/>
  <c r="E16" i="54"/>
  <c r="F16" i="54"/>
  <c r="E17" i="54"/>
  <c r="F17" i="54" s="1"/>
  <c r="E18" i="54"/>
  <c r="F18" i="54"/>
  <c r="E19" i="54"/>
  <c r="F19" i="54" s="1"/>
  <c r="F11" i="30" l="1"/>
  <c r="F11" i="27" l="1"/>
  <c r="F12" i="27"/>
  <c r="B377" i="1" l="1"/>
  <c r="L19" i="36" l="1"/>
  <c r="L18" i="36"/>
  <c r="L17" i="36"/>
  <c r="L16" i="36"/>
  <c r="L15" i="36"/>
  <c r="L14" i="36"/>
  <c r="L13" i="36"/>
  <c r="L12" i="36"/>
  <c r="L11" i="36"/>
  <c r="L10" i="36"/>
  <c r="L9" i="36"/>
  <c r="L8" i="36"/>
  <c r="F15" i="21" l="1"/>
  <c r="D15" i="21"/>
  <c r="G15" i="21" l="1"/>
  <c r="B380" i="33"/>
  <c r="C377" i="1"/>
  <c r="D377" i="1"/>
  <c r="E10" i="28" l="1"/>
  <c r="E11" i="28"/>
  <c r="E12" i="28"/>
  <c r="E13" i="28"/>
  <c r="E14" i="28"/>
  <c r="E15" i="28"/>
  <c r="E16" i="28"/>
  <c r="E17" i="28"/>
  <c r="E18" i="28"/>
  <c r="E19" i="28"/>
  <c r="E20" i="28"/>
  <c r="E9" i="28"/>
  <c r="E26" i="57" l="1"/>
  <c r="E18" i="57"/>
  <c r="F18" i="57" s="1"/>
  <c r="E17" i="57"/>
  <c r="F17" i="57" s="1"/>
  <c r="E16" i="57"/>
  <c r="F16" i="57" s="1"/>
  <c r="E15" i="57"/>
  <c r="F15" i="57" s="1"/>
  <c r="E14" i="57"/>
  <c r="F14" i="57" s="1"/>
  <c r="E13" i="57"/>
  <c r="F13" i="57" s="1"/>
  <c r="E12" i="57"/>
  <c r="F12" i="57" s="1"/>
  <c r="E11" i="57"/>
  <c r="F11" i="57" s="1"/>
  <c r="E10" i="57"/>
  <c r="F10" i="57" s="1"/>
  <c r="E9" i="57"/>
  <c r="F9" i="57" s="1"/>
  <c r="E10" i="55"/>
  <c r="F10" i="55" s="1"/>
  <c r="E11" i="53"/>
  <c r="F11" i="53" s="1"/>
  <c r="E12" i="53"/>
  <c r="F12" i="53" s="1"/>
  <c r="E13" i="53"/>
  <c r="F13" i="53" s="1"/>
  <c r="E14" i="53"/>
  <c r="F14" i="53" s="1"/>
  <c r="E15" i="53"/>
  <c r="F15" i="53" s="1"/>
  <c r="E16" i="53"/>
  <c r="F16" i="53" s="1"/>
  <c r="E17" i="53"/>
  <c r="F17" i="53" s="1"/>
  <c r="E18" i="53"/>
  <c r="F18" i="53" s="1"/>
  <c r="E19" i="53"/>
  <c r="F19" i="53" s="1"/>
  <c r="E20" i="53"/>
  <c r="F20" i="53" s="1"/>
  <c r="E10" i="53"/>
  <c r="F10" i="53" s="1"/>
  <c r="E26" i="56"/>
  <c r="E9" i="56"/>
  <c r="E26" i="55"/>
  <c r="E26" i="54"/>
  <c r="E11" i="54"/>
  <c r="E10" i="54"/>
  <c r="E9" i="54"/>
  <c r="E26" i="53"/>
  <c r="E9" i="53"/>
  <c r="F9" i="53" s="1"/>
  <c r="E26" i="52"/>
  <c r="E20" i="52"/>
  <c r="E19" i="52"/>
  <c r="E18" i="52"/>
  <c r="E17" i="52"/>
  <c r="E16" i="52"/>
  <c r="E15" i="52"/>
  <c r="E14" i="52"/>
  <c r="E13" i="52"/>
  <c r="F13" i="52" s="1"/>
  <c r="E12" i="52"/>
  <c r="F12" i="52" s="1"/>
  <c r="E11" i="52"/>
  <c r="E10" i="52"/>
  <c r="F10" i="52" s="1"/>
  <c r="E9" i="52"/>
  <c r="F9" i="52" s="1"/>
  <c r="E26" i="51"/>
  <c r="E19" i="51"/>
  <c r="F19" i="51" s="1"/>
  <c r="E18" i="51"/>
  <c r="F18" i="51" s="1"/>
  <c r="E17" i="51"/>
  <c r="F17" i="51" s="1"/>
  <c r="E16" i="51"/>
  <c r="F16" i="51" s="1"/>
  <c r="E15" i="51"/>
  <c r="F15" i="51" s="1"/>
  <c r="E14" i="51"/>
  <c r="F14" i="51" s="1"/>
  <c r="E13" i="51"/>
  <c r="F13" i="51" s="1"/>
  <c r="E12" i="51"/>
  <c r="F12" i="51" s="1"/>
  <c r="E11" i="51"/>
  <c r="F11" i="51" s="1"/>
  <c r="E10" i="51"/>
  <c r="F10" i="51" s="1"/>
  <c r="E9" i="51"/>
  <c r="F9" i="51" s="1"/>
  <c r="E26" i="50"/>
  <c r="E17" i="50"/>
  <c r="F17" i="50" s="1"/>
  <c r="E16" i="50"/>
  <c r="F16" i="50" s="1"/>
  <c r="E15" i="50"/>
  <c r="E14" i="50"/>
  <c r="E13" i="50"/>
  <c r="F13" i="50" s="1"/>
  <c r="E12" i="50"/>
  <c r="F12" i="50" s="1"/>
  <c r="E11" i="50"/>
  <c r="F11" i="50" s="1"/>
  <c r="E10" i="50"/>
  <c r="F10" i="50" s="1"/>
  <c r="E9" i="50"/>
  <c r="F9" i="50" s="1"/>
  <c r="E26" i="49"/>
  <c r="E19" i="49"/>
  <c r="E18" i="49"/>
  <c r="E17" i="49"/>
  <c r="E16" i="49"/>
  <c r="E15" i="49"/>
  <c r="E14" i="49"/>
  <c r="E13" i="49"/>
  <c r="E12" i="49"/>
  <c r="E11" i="49"/>
  <c r="E10" i="49"/>
  <c r="E9" i="49"/>
  <c r="D17" i="48"/>
  <c r="F17" i="48" s="1"/>
  <c r="D18" i="48"/>
  <c r="F18" i="48" s="1"/>
  <c r="D19" i="48"/>
  <c r="F19" i="48" s="1"/>
  <c r="D20" i="48"/>
  <c r="F20" i="48" s="1"/>
  <c r="D26" i="48"/>
  <c r="D16" i="48"/>
  <c r="F16" i="48" s="1"/>
  <c r="G16" i="48" s="1"/>
  <c r="D15" i="48"/>
  <c r="F15" i="48" s="1"/>
  <c r="D14" i="48"/>
  <c r="F14" i="48" s="1"/>
  <c r="D13" i="48"/>
  <c r="F13" i="48" s="1"/>
  <c r="D12" i="48"/>
  <c r="F12" i="48" s="1"/>
  <c r="D11" i="48"/>
  <c r="F11" i="48" s="1"/>
  <c r="D10" i="48"/>
  <c r="F10" i="48" s="1"/>
  <c r="D9" i="48"/>
  <c r="F9" i="48" s="1"/>
  <c r="D26" i="47"/>
  <c r="D17" i="47"/>
  <c r="F17" i="47" s="1"/>
  <c r="G17" i="47" s="1"/>
  <c r="D16" i="47"/>
  <c r="F16" i="47" s="1"/>
  <c r="G16" i="47" s="1"/>
  <c r="D15" i="47"/>
  <c r="F15" i="47" s="1"/>
  <c r="G15" i="47" s="1"/>
  <c r="D14" i="47"/>
  <c r="F14" i="47" s="1"/>
  <c r="G14" i="47" s="1"/>
  <c r="D13" i="47"/>
  <c r="F13" i="47" s="1"/>
  <c r="G13" i="47" s="1"/>
  <c r="D12" i="47"/>
  <c r="F12" i="47" s="1"/>
  <c r="G12" i="47" s="1"/>
  <c r="D11" i="47"/>
  <c r="F11" i="47" s="1"/>
  <c r="G11" i="47" s="1"/>
  <c r="D10" i="47"/>
  <c r="F10" i="47" s="1"/>
  <c r="G10" i="47" s="1"/>
  <c r="D9" i="47"/>
  <c r="F9" i="47" s="1"/>
  <c r="G9" i="47" s="1"/>
  <c r="D9" i="46"/>
  <c r="F9" i="46" s="1"/>
  <c r="D10" i="46"/>
  <c r="F10" i="46" s="1"/>
  <c r="D11" i="46"/>
  <c r="F11" i="46" s="1"/>
  <c r="D12" i="46"/>
  <c r="F12" i="46" s="1"/>
  <c r="D13" i="46"/>
  <c r="F13" i="46" s="1"/>
  <c r="D14" i="46"/>
  <c r="F14" i="46" s="1"/>
  <c r="D15" i="46"/>
  <c r="F15" i="46" s="1"/>
  <c r="D16" i="46"/>
  <c r="F16" i="46" s="1"/>
  <c r="D17" i="46"/>
  <c r="F17" i="46" s="1"/>
  <c r="D18" i="46"/>
  <c r="F18" i="46" s="1"/>
  <c r="D19" i="46"/>
  <c r="F19" i="46" s="1"/>
  <c r="D20" i="46"/>
  <c r="F20" i="46" s="1"/>
  <c r="D26" i="46"/>
  <c r="F9" i="56" l="1"/>
  <c r="F14" i="52"/>
  <c r="F15" i="52"/>
  <c r="F17" i="52"/>
  <c r="F16" i="52"/>
  <c r="F18" i="52"/>
  <c r="F20" i="52"/>
  <c r="F9" i="54"/>
  <c r="F10" i="54"/>
  <c r="F11" i="54"/>
  <c r="F9" i="49"/>
  <c r="F10" i="49"/>
  <c r="F11" i="49"/>
  <c r="F12" i="49"/>
  <c r="F13" i="49"/>
  <c r="F14" i="49"/>
  <c r="F15" i="49"/>
  <c r="F17" i="49"/>
  <c r="F18" i="49"/>
  <c r="F19" i="49"/>
  <c r="G17" i="48"/>
  <c r="G18" i="48"/>
  <c r="G19" i="48"/>
  <c r="G20" i="48"/>
  <c r="G9" i="48"/>
  <c r="G10" i="48"/>
  <c r="G11" i="48"/>
  <c r="G12" i="48"/>
  <c r="G13" i="48"/>
  <c r="G14" i="48"/>
  <c r="G15" i="48"/>
  <c r="G18" i="46"/>
  <c r="G17" i="46"/>
  <c r="G19" i="46"/>
  <c r="G16" i="46"/>
  <c r="G14" i="46"/>
  <c r="G15" i="46"/>
  <c r="G12" i="46"/>
  <c r="G13" i="46"/>
  <c r="G9" i="46"/>
  <c r="G20" i="46"/>
  <c r="G10" i="46"/>
  <c r="G11" i="46"/>
  <c r="F11" i="52"/>
  <c r="F19" i="52"/>
  <c r="F15" i="50"/>
  <c r="F14" i="50"/>
  <c r="F16" i="49"/>
  <c r="E19" i="45"/>
  <c r="G19" i="45" s="1"/>
  <c r="H19" i="45" s="1"/>
  <c r="E20" i="45"/>
  <c r="G20" i="45" s="1"/>
  <c r="H20" i="45" s="1"/>
  <c r="E9" i="45"/>
  <c r="G9" i="45" s="1"/>
  <c r="H9" i="45" s="1"/>
  <c r="C10" i="45"/>
  <c r="E10" i="45" s="1"/>
  <c r="G10" i="45" s="1"/>
  <c r="H10" i="45" s="1"/>
  <c r="C11" i="45"/>
  <c r="E11" i="45" s="1"/>
  <c r="G11" i="45" s="1"/>
  <c r="H11" i="45" s="1"/>
  <c r="C12" i="45"/>
  <c r="E12" i="45" s="1"/>
  <c r="G12" i="45" s="1"/>
  <c r="H12" i="45" s="1"/>
  <c r="C13" i="45"/>
  <c r="E13" i="45" s="1"/>
  <c r="G13" i="45" s="1"/>
  <c r="H13" i="45" s="1"/>
  <c r="C14" i="45"/>
  <c r="E14" i="45" s="1"/>
  <c r="G14" i="45" s="1"/>
  <c r="H14" i="45" s="1"/>
  <c r="C15" i="45"/>
  <c r="E15" i="45" s="1"/>
  <c r="G15" i="45" s="1"/>
  <c r="H15" i="45" s="1"/>
  <c r="C16" i="45"/>
  <c r="E16" i="45" s="1"/>
  <c r="G16" i="45" s="1"/>
  <c r="C17" i="45"/>
  <c r="E17" i="45" s="1"/>
  <c r="G17" i="45" s="1"/>
  <c r="C18" i="45"/>
  <c r="E18" i="45" s="1"/>
  <c r="G18" i="45" s="1"/>
  <c r="C19" i="45"/>
  <c r="C20" i="45"/>
  <c r="C9" i="45"/>
  <c r="E26" i="45"/>
  <c r="E26" i="44"/>
  <c r="E20" i="44"/>
  <c r="E19" i="44"/>
  <c r="F19" i="44" s="1"/>
  <c r="E18" i="44"/>
  <c r="F18" i="44" s="1"/>
  <c r="E17" i="44"/>
  <c r="F17" i="44" s="1"/>
  <c r="E16" i="44"/>
  <c r="E15" i="44"/>
  <c r="F15" i="44" s="1"/>
  <c r="E14" i="44"/>
  <c r="F14" i="44" s="1"/>
  <c r="E13" i="44"/>
  <c r="F13" i="44" s="1"/>
  <c r="E12" i="44"/>
  <c r="F12" i="44" s="1"/>
  <c r="E11" i="44"/>
  <c r="E10" i="44"/>
  <c r="E9" i="44"/>
  <c r="E26" i="43"/>
  <c r="E20" i="43"/>
  <c r="E19" i="43"/>
  <c r="E18" i="43"/>
  <c r="E17" i="43"/>
  <c r="E16" i="43"/>
  <c r="F16" i="43" s="1"/>
  <c r="E15" i="43"/>
  <c r="F15" i="43" s="1"/>
  <c r="E14" i="43"/>
  <c r="F14" i="43" s="1"/>
  <c r="E13" i="43"/>
  <c r="F13" i="43" s="1"/>
  <c r="E12" i="43"/>
  <c r="F12" i="43" s="1"/>
  <c r="E11" i="43"/>
  <c r="F11" i="43" s="1"/>
  <c r="E10" i="43"/>
  <c r="F10" i="43" s="1"/>
  <c r="E9" i="43"/>
  <c r="E9" i="42"/>
  <c r="F9" i="42" s="1"/>
  <c r="E10" i="42"/>
  <c r="E11" i="42"/>
  <c r="F11" i="42" s="1"/>
  <c r="E12" i="42"/>
  <c r="E13" i="42"/>
  <c r="E14" i="42"/>
  <c r="E15" i="42"/>
  <c r="E16" i="42"/>
  <c r="E17" i="42"/>
  <c r="E18" i="42"/>
  <c r="E19" i="42"/>
  <c r="E20" i="42"/>
  <c r="E26" i="42"/>
  <c r="D9" i="30"/>
  <c r="D9" i="21"/>
  <c r="D9" i="13"/>
  <c r="F9" i="13"/>
  <c r="D10" i="13"/>
  <c r="F10" i="13"/>
  <c r="D11" i="13"/>
  <c r="F11" i="13"/>
  <c r="D12" i="13"/>
  <c r="F12" i="13"/>
  <c r="D13" i="13"/>
  <c r="F13" i="13"/>
  <c r="D14" i="13"/>
  <c r="F14" i="13"/>
  <c r="D15" i="13"/>
  <c r="F15" i="13"/>
  <c r="D16" i="13"/>
  <c r="F16" i="13"/>
  <c r="D17" i="13"/>
  <c r="F17" i="13"/>
  <c r="D18" i="13"/>
  <c r="F18" i="13"/>
  <c r="D19" i="13"/>
  <c r="F19" i="13"/>
  <c r="D20" i="13"/>
  <c r="F20" i="13"/>
  <c r="H18" i="45" l="1"/>
  <c r="H17" i="45"/>
  <c r="H16" i="45"/>
  <c r="F9" i="44"/>
  <c r="F10" i="44"/>
  <c r="F11" i="44"/>
  <c r="F20" i="43"/>
  <c r="F19" i="43"/>
  <c r="F18" i="43"/>
  <c r="F17" i="43"/>
  <c r="F9" i="43"/>
  <c r="F18" i="42"/>
  <c r="F17" i="42"/>
  <c r="F20" i="42"/>
  <c r="F19" i="42"/>
  <c r="F16" i="42"/>
  <c r="F15" i="42"/>
  <c r="F14" i="42"/>
  <c r="F13" i="42"/>
  <c r="F12" i="42"/>
  <c r="F10" i="42"/>
  <c r="F20" i="44"/>
  <c r="F16" i="44"/>
  <c r="G13" i="13"/>
  <c r="G19" i="13"/>
  <c r="G18" i="13"/>
  <c r="G17" i="13"/>
  <c r="G15" i="13"/>
  <c r="G14" i="13"/>
  <c r="G20" i="13"/>
  <c r="G12" i="13"/>
  <c r="G11" i="13"/>
  <c r="G10" i="13"/>
  <c r="G9" i="13"/>
  <c r="G16" i="13"/>
  <c r="D380" i="33" l="1"/>
  <c r="C380" i="33"/>
  <c r="D378" i="34"/>
  <c r="C378" i="34"/>
  <c r="B378" i="34"/>
  <c r="D378" i="32"/>
  <c r="C378" i="32"/>
  <c r="B378" i="32"/>
  <c r="D378" i="31"/>
  <c r="C378" i="31"/>
  <c r="B378" i="31"/>
  <c r="F14" i="30" l="1"/>
  <c r="F13" i="30"/>
  <c r="F12" i="30"/>
  <c r="D26" i="30"/>
  <c r="F20" i="30"/>
  <c r="D20" i="30"/>
  <c r="F19" i="30"/>
  <c r="D19" i="30"/>
  <c r="F18" i="30"/>
  <c r="D18" i="30"/>
  <c r="F17" i="30"/>
  <c r="D17" i="30"/>
  <c r="F16" i="30"/>
  <c r="D16" i="30"/>
  <c r="F15" i="30"/>
  <c r="D15" i="30"/>
  <c r="D14" i="30"/>
  <c r="D13" i="30"/>
  <c r="D12" i="30"/>
  <c r="D11" i="30"/>
  <c r="F10" i="30"/>
  <c r="D10" i="30"/>
  <c r="F9" i="30"/>
  <c r="F9" i="25" l="1"/>
  <c r="F10" i="25"/>
  <c r="F11" i="25"/>
  <c r="F12" i="25"/>
  <c r="F13" i="25"/>
  <c r="F14" i="25"/>
  <c r="F15" i="25"/>
  <c r="F16" i="25"/>
  <c r="F17" i="25"/>
  <c r="F18" i="25"/>
  <c r="F19" i="25"/>
  <c r="F20" i="25"/>
  <c r="F9" i="21"/>
  <c r="G9" i="21" s="1"/>
  <c r="F10" i="21"/>
  <c r="F11" i="21"/>
  <c r="F12" i="21"/>
  <c r="F13" i="21"/>
  <c r="F14" i="21"/>
  <c r="F16" i="21"/>
  <c r="F17" i="21"/>
  <c r="F18" i="21"/>
  <c r="F19" i="21"/>
  <c r="F20" i="21"/>
  <c r="D9" i="15"/>
  <c r="F9" i="15"/>
  <c r="D10" i="15"/>
  <c r="F10" i="15"/>
  <c r="D11" i="15"/>
  <c r="F11" i="15"/>
  <c r="D12" i="15"/>
  <c r="F12" i="15"/>
  <c r="D13" i="15"/>
  <c r="F13" i="15"/>
  <c r="D14" i="15"/>
  <c r="F14" i="15"/>
  <c r="D15" i="15"/>
  <c r="F15" i="15"/>
  <c r="D16" i="15"/>
  <c r="F16" i="15"/>
  <c r="D17" i="15"/>
  <c r="F17" i="15"/>
  <c r="D18" i="15"/>
  <c r="F18" i="15"/>
  <c r="D19" i="15"/>
  <c r="F19" i="15"/>
  <c r="D20" i="15"/>
  <c r="F20" i="15"/>
  <c r="D9" i="9"/>
  <c r="F9" i="9"/>
  <c r="D10" i="9"/>
  <c r="F10" i="9"/>
  <c r="D11" i="9"/>
  <c r="F11" i="9"/>
  <c r="D12" i="9"/>
  <c r="F12" i="9"/>
  <c r="D13" i="9"/>
  <c r="F13" i="9"/>
  <c r="D14" i="9"/>
  <c r="F14" i="9"/>
  <c r="D15" i="9"/>
  <c r="F15" i="9"/>
  <c r="D16" i="9"/>
  <c r="F16" i="9"/>
  <c r="D17" i="9"/>
  <c r="F17" i="9"/>
  <c r="D18" i="9"/>
  <c r="F18" i="9"/>
  <c r="D19" i="9"/>
  <c r="F19" i="9"/>
  <c r="D20" i="9"/>
  <c r="F20" i="9"/>
  <c r="D13" i="27"/>
  <c r="F13" i="27"/>
  <c r="G13" i="27" s="1"/>
  <c r="H13" i="27" s="1"/>
  <c r="G17" i="15" l="1"/>
  <c r="G20" i="15"/>
  <c r="G11" i="15"/>
  <c r="G10" i="15"/>
  <c r="G10" i="9"/>
  <c r="G9" i="15"/>
  <c r="G16" i="15"/>
  <c r="G12" i="15"/>
  <c r="G18" i="15"/>
  <c r="G14" i="15"/>
  <c r="G14" i="9"/>
  <c r="G12" i="9"/>
  <c r="G11" i="9"/>
  <c r="G15" i="9"/>
  <c r="G16" i="9"/>
  <c r="G19" i="15"/>
  <c r="G15" i="15"/>
  <c r="G13" i="15"/>
  <c r="G20" i="9"/>
  <c r="G17" i="9"/>
  <c r="G19" i="9"/>
  <c r="G13" i="9"/>
  <c r="G18" i="9"/>
  <c r="G9" i="9"/>
  <c r="F9" i="12" l="1"/>
  <c r="F10" i="12"/>
  <c r="F11" i="12"/>
  <c r="F12" i="12"/>
  <c r="F13" i="12"/>
  <c r="F14" i="12"/>
  <c r="F15" i="12"/>
  <c r="F16" i="12"/>
  <c r="F17" i="12"/>
  <c r="F18" i="12"/>
  <c r="F19" i="12"/>
  <c r="F20" i="12"/>
  <c r="D9" i="8" l="1"/>
  <c r="F9" i="8"/>
  <c r="D10" i="8"/>
  <c r="F10" i="8"/>
  <c r="D11" i="8"/>
  <c r="F11" i="8"/>
  <c r="D12" i="8"/>
  <c r="F12" i="8"/>
  <c r="D13" i="8"/>
  <c r="F13" i="8"/>
  <c r="D14" i="8"/>
  <c r="F14" i="8"/>
  <c r="D15" i="8"/>
  <c r="F15" i="8"/>
  <c r="D16" i="8"/>
  <c r="F16" i="8"/>
  <c r="D17" i="8"/>
  <c r="F17" i="8"/>
  <c r="D18" i="8"/>
  <c r="F18" i="8"/>
  <c r="D19" i="8"/>
  <c r="F19" i="8"/>
  <c r="D20" i="8"/>
  <c r="F20" i="8"/>
  <c r="G17" i="8" l="1"/>
  <c r="G13" i="8"/>
  <c r="G9" i="8"/>
  <c r="G14" i="8"/>
  <c r="G20" i="8"/>
  <c r="G12" i="8"/>
  <c r="G16" i="8"/>
  <c r="G19" i="8"/>
  <c r="G11" i="8"/>
  <c r="G18" i="8"/>
  <c r="G10" i="8"/>
  <c r="G15" i="8"/>
  <c r="E26" i="28" l="1"/>
  <c r="F9" i="28" l="1"/>
  <c r="F11" i="28"/>
  <c r="F20" i="28"/>
  <c r="F19" i="28"/>
  <c r="F15" i="28"/>
  <c r="F10" i="28"/>
  <c r="F14" i="28"/>
  <c r="F18" i="28"/>
  <c r="F17" i="28"/>
  <c r="F13" i="28"/>
  <c r="F16" i="28"/>
  <c r="F12" i="28"/>
  <c r="D20" i="21"/>
  <c r="G20" i="21" s="1"/>
  <c r="D26" i="27"/>
  <c r="F20" i="27"/>
  <c r="G20" i="27" s="1"/>
  <c r="H20" i="27" s="1"/>
  <c r="D20" i="27"/>
  <c r="F19" i="27"/>
  <c r="G19" i="27" s="1"/>
  <c r="H19" i="27" s="1"/>
  <c r="D19" i="27"/>
  <c r="F18" i="27"/>
  <c r="G18" i="27" s="1"/>
  <c r="H18" i="27" s="1"/>
  <c r="D18" i="27"/>
  <c r="F17" i="27"/>
  <c r="G17" i="27" s="1"/>
  <c r="H17" i="27" s="1"/>
  <c r="D17" i="27"/>
  <c r="F16" i="27"/>
  <c r="G16" i="27" s="1"/>
  <c r="H16" i="27" s="1"/>
  <c r="D16" i="27"/>
  <c r="F15" i="27"/>
  <c r="G15" i="27" s="1"/>
  <c r="H15" i="27" s="1"/>
  <c r="D15" i="27"/>
  <c r="F14" i="27"/>
  <c r="G14" i="27" s="1"/>
  <c r="H14" i="27" s="1"/>
  <c r="D14" i="27"/>
  <c r="G12" i="27"/>
  <c r="H12" i="27" s="1"/>
  <c r="D12" i="27"/>
  <c r="G11" i="27"/>
  <c r="H11" i="27" s="1"/>
  <c r="D11" i="27"/>
  <c r="F10" i="27"/>
  <c r="G10" i="27" s="1"/>
  <c r="H10" i="27" s="1"/>
  <c r="D10" i="27"/>
  <c r="F9" i="27"/>
  <c r="D9" i="27"/>
  <c r="D26" i="26"/>
  <c r="F20" i="26"/>
  <c r="D20" i="26"/>
  <c r="F19" i="26"/>
  <c r="D19" i="26"/>
  <c r="F18" i="26"/>
  <c r="D18" i="26"/>
  <c r="F17" i="26"/>
  <c r="D17" i="26"/>
  <c r="F16" i="26"/>
  <c r="D16" i="26"/>
  <c r="F15" i="26"/>
  <c r="D15" i="26"/>
  <c r="F14" i="26"/>
  <c r="D14" i="26"/>
  <c r="F13" i="26"/>
  <c r="D13" i="26"/>
  <c r="F12" i="26"/>
  <c r="D12" i="26"/>
  <c r="F11" i="26"/>
  <c r="D11" i="26"/>
  <c r="F10" i="26"/>
  <c r="D10" i="26"/>
  <c r="F9" i="26"/>
  <c r="D9" i="26"/>
  <c r="D26" i="25"/>
  <c r="D20" i="25"/>
  <c r="G20" i="25" s="1"/>
  <c r="H20" i="25" s="1"/>
  <c r="D19" i="25"/>
  <c r="G19" i="25" s="1"/>
  <c r="H19" i="25" s="1"/>
  <c r="D18" i="25"/>
  <c r="G18" i="25" s="1"/>
  <c r="D17" i="25"/>
  <c r="G17" i="25" s="1"/>
  <c r="D16" i="25"/>
  <c r="G16" i="25" s="1"/>
  <c r="D15" i="25"/>
  <c r="G15" i="25" s="1"/>
  <c r="D14" i="25"/>
  <c r="G14" i="25" s="1"/>
  <c r="D13" i="25"/>
  <c r="G13" i="25" s="1"/>
  <c r="D12" i="25"/>
  <c r="G12" i="25" s="1"/>
  <c r="D11" i="25"/>
  <c r="G11" i="25" s="1"/>
  <c r="D10" i="25"/>
  <c r="G10" i="25" s="1"/>
  <c r="D9" i="25"/>
  <c r="G9" i="25" s="1"/>
  <c r="D26" i="24"/>
  <c r="F20" i="24"/>
  <c r="D20" i="24"/>
  <c r="F19" i="24"/>
  <c r="D19" i="24"/>
  <c r="F18" i="24"/>
  <c r="D18" i="24"/>
  <c r="F17" i="24"/>
  <c r="D17" i="24"/>
  <c r="F16" i="24"/>
  <c r="D16" i="24"/>
  <c r="F15" i="24"/>
  <c r="D15" i="24"/>
  <c r="F14" i="24"/>
  <c r="D14" i="24"/>
  <c r="F13" i="24"/>
  <c r="D13" i="24"/>
  <c r="F12" i="24"/>
  <c r="D12" i="24"/>
  <c r="F11" i="24"/>
  <c r="D11" i="24"/>
  <c r="F10" i="24"/>
  <c r="D10" i="24"/>
  <c r="F9" i="24"/>
  <c r="D9" i="24"/>
  <c r="D26" i="20"/>
  <c r="F20" i="20"/>
  <c r="D20" i="20"/>
  <c r="F19" i="20"/>
  <c r="D19" i="20"/>
  <c r="F18" i="20"/>
  <c r="D18" i="20"/>
  <c r="F17" i="20"/>
  <c r="D17" i="20"/>
  <c r="F16" i="20"/>
  <c r="D16" i="20"/>
  <c r="F15" i="20"/>
  <c r="D15" i="20"/>
  <c r="F14" i="20"/>
  <c r="D14" i="20"/>
  <c r="F13" i="20"/>
  <c r="D13" i="20"/>
  <c r="F12" i="20"/>
  <c r="D12" i="20"/>
  <c r="F11" i="20"/>
  <c r="D11" i="20"/>
  <c r="F10" i="20"/>
  <c r="D10" i="20"/>
  <c r="F9" i="20"/>
  <c r="D9" i="20"/>
  <c r="D26" i="21"/>
  <c r="H15" i="21" s="1"/>
  <c r="D19" i="21"/>
  <c r="D18" i="21"/>
  <c r="G18" i="21" s="1"/>
  <c r="D17" i="21"/>
  <c r="G17" i="21" s="1"/>
  <c r="D16" i="21"/>
  <c r="G16" i="21" s="1"/>
  <c r="D14" i="21"/>
  <c r="D13" i="21"/>
  <c r="D12" i="21"/>
  <c r="D11" i="21"/>
  <c r="D10" i="21"/>
  <c r="G10" i="21" s="1"/>
  <c r="D26" i="22"/>
  <c r="F20" i="22"/>
  <c r="D20" i="22"/>
  <c r="F19" i="22"/>
  <c r="D19" i="22"/>
  <c r="F18" i="22"/>
  <c r="D18" i="22"/>
  <c r="F17" i="22"/>
  <c r="D17" i="22"/>
  <c r="F16" i="22"/>
  <c r="D16" i="22"/>
  <c r="F15" i="22"/>
  <c r="D15" i="22"/>
  <c r="F14" i="22"/>
  <c r="D14" i="22"/>
  <c r="F13" i="22"/>
  <c r="D13" i="22"/>
  <c r="F12" i="22"/>
  <c r="D12" i="22"/>
  <c r="F11" i="22"/>
  <c r="D11" i="22"/>
  <c r="F10" i="22"/>
  <c r="D10" i="22"/>
  <c r="F9" i="22"/>
  <c r="D9" i="22"/>
  <c r="D26" i="23"/>
  <c r="F20" i="23"/>
  <c r="D20" i="23"/>
  <c r="F19" i="23"/>
  <c r="D19" i="23"/>
  <c r="F18" i="23"/>
  <c r="D18" i="23"/>
  <c r="F17" i="23"/>
  <c r="D17" i="23"/>
  <c r="F16" i="23"/>
  <c r="D16" i="23"/>
  <c r="F15" i="23"/>
  <c r="D15" i="23"/>
  <c r="F14" i="23"/>
  <c r="D14" i="23"/>
  <c r="F13" i="23"/>
  <c r="D13" i="23"/>
  <c r="F12" i="23"/>
  <c r="D12" i="23"/>
  <c r="F11" i="23"/>
  <c r="D11" i="23"/>
  <c r="F10" i="23"/>
  <c r="D10" i="23"/>
  <c r="F9" i="23"/>
  <c r="D9" i="23"/>
  <c r="D26" i="18"/>
  <c r="F20" i="18"/>
  <c r="D20" i="18"/>
  <c r="F19" i="18"/>
  <c r="D19" i="18"/>
  <c r="F18" i="18"/>
  <c r="D18" i="18"/>
  <c r="F17" i="18"/>
  <c r="D17" i="18"/>
  <c r="F16" i="18"/>
  <c r="D16" i="18"/>
  <c r="F15" i="18"/>
  <c r="D15" i="18"/>
  <c r="F14" i="18"/>
  <c r="D14" i="18"/>
  <c r="F13" i="18"/>
  <c r="D13" i="18"/>
  <c r="F12" i="18"/>
  <c r="D12" i="18"/>
  <c r="F11" i="18"/>
  <c r="D11" i="18"/>
  <c r="F10" i="18"/>
  <c r="D10" i="18"/>
  <c r="F9" i="18"/>
  <c r="D9" i="18"/>
  <c r="D26" i="19"/>
  <c r="F20" i="19"/>
  <c r="D20" i="19"/>
  <c r="F19" i="19"/>
  <c r="D19" i="19"/>
  <c r="F18" i="19"/>
  <c r="D18" i="19"/>
  <c r="F17" i="19"/>
  <c r="D17" i="19"/>
  <c r="F16" i="19"/>
  <c r="D16" i="19"/>
  <c r="F15" i="19"/>
  <c r="D15" i="19"/>
  <c r="F14" i="19"/>
  <c r="D14" i="19"/>
  <c r="F13" i="19"/>
  <c r="D13" i="19"/>
  <c r="F12" i="19"/>
  <c r="D12" i="19"/>
  <c r="F11" i="19"/>
  <c r="D11" i="19"/>
  <c r="F10" i="19"/>
  <c r="D10" i="19"/>
  <c r="G10" i="19" s="1"/>
  <c r="H10" i="19" s="1"/>
  <c r="F9" i="19"/>
  <c r="D9" i="19"/>
  <c r="G9" i="19" s="1"/>
  <c r="H9" i="19" s="1"/>
  <c r="D26" i="14"/>
  <c r="F20" i="14"/>
  <c r="D20" i="14"/>
  <c r="F19" i="14"/>
  <c r="D19" i="14"/>
  <c r="F18" i="14"/>
  <c r="D18" i="14"/>
  <c r="F17" i="14"/>
  <c r="D17" i="14"/>
  <c r="F16" i="14"/>
  <c r="D16" i="14"/>
  <c r="F15" i="14"/>
  <c r="D15" i="14"/>
  <c r="F14" i="14"/>
  <c r="D14" i="14"/>
  <c r="F13" i="14"/>
  <c r="D13" i="14"/>
  <c r="F12" i="14"/>
  <c r="D12" i="14"/>
  <c r="F11" i="14"/>
  <c r="D11" i="14"/>
  <c r="F10" i="14"/>
  <c r="D10" i="14"/>
  <c r="F9" i="14"/>
  <c r="D9" i="14"/>
  <c r="D26" i="16"/>
  <c r="F20" i="16"/>
  <c r="D20" i="16"/>
  <c r="F19" i="16"/>
  <c r="D19" i="16"/>
  <c r="F18" i="16"/>
  <c r="D18" i="16"/>
  <c r="F17" i="16"/>
  <c r="D17" i="16"/>
  <c r="F16" i="16"/>
  <c r="D16" i="16"/>
  <c r="F15" i="16"/>
  <c r="D15" i="16"/>
  <c r="F14" i="16"/>
  <c r="D14" i="16"/>
  <c r="F13" i="16"/>
  <c r="D13" i="16"/>
  <c r="F12" i="16"/>
  <c r="D12" i="16"/>
  <c r="F11" i="16"/>
  <c r="D11" i="16"/>
  <c r="F10" i="16"/>
  <c r="D10" i="16"/>
  <c r="F9" i="16"/>
  <c r="D9" i="16"/>
  <c r="D25" i="17"/>
  <c r="F19" i="17"/>
  <c r="D19" i="17"/>
  <c r="F18" i="17"/>
  <c r="D18" i="17"/>
  <c r="F17" i="17"/>
  <c r="D17" i="17"/>
  <c r="F16" i="17"/>
  <c r="D16" i="17"/>
  <c r="F15" i="17"/>
  <c r="D15" i="17"/>
  <c r="F14" i="17"/>
  <c r="D14" i="17"/>
  <c r="F13" i="17"/>
  <c r="D13" i="17"/>
  <c r="F12" i="17"/>
  <c r="D12" i="17"/>
  <c r="F11" i="17"/>
  <c r="D11" i="17"/>
  <c r="F10" i="17"/>
  <c r="D10" i="17"/>
  <c r="F9" i="17"/>
  <c r="D9" i="17"/>
  <c r="F8" i="17"/>
  <c r="D8" i="17"/>
  <c r="D26" i="15"/>
  <c r="D26" i="9"/>
  <c r="D26" i="10"/>
  <c r="F20" i="10"/>
  <c r="D20" i="10"/>
  <c r="F19" i="10"/>
  <c r="D19" i="10"/>
  <c r="F18" i="10"/>
  <c r="D18" i="10"/>
  <c r="F17" i="10"/>
  <c r="D17" i="10"/>
  <c r="F16" i="10"/>
  <c r="D16" i="10"/>
  <c r="F15" i="10"/>
  <c r="D15" i="10"/>
  <c r="F14" i="10"/>
  <c r="D14" i="10"/>
  <c r="F13" i="10"/>
  <c r="D13" i="10"/>
  <c r="F12" i="10"/>
  <c r="D12" i="10"/>
  <c r="F11" i="10"/>
  <c r="D11" i="10"/>
  <c r="F10" i="10"/>
  <c r="D10" i="10"/>
  <c r="F9" i="10"/>
  <c r="D9" i="10"/>
  <c r="D26" i="11"/>
  <c r="F20" i="11"/>
  <c r="D20" i="11"/>
  <c r="F19" i="11"/>
  <c r="D19" i="11"/>
  <c r="F18" i="11"/>
  <c r="D18" i="11"/>
  <c r="F17" i="11"/>
  <c r="D17" i="11"/>
  <c r="F16" i="11"/>
  <c r="D16" i="11"/>
  <c r="F15" i="11"/>
  <c r="D15" i="11"/>
  <c r="F14" i="11"/>
  <c r="D14" i="11"/>
  <c r="F13" i="11"/>
  <c r="D13" i="11"/>
  <c r="F12" i="11"/>
  <c r="D12" i="11"/>
  <c r="F11" i="11"/>
  <c r="D11" i="11"/>
  <c r="F10" i="11"/>
  <c r="D10" i="11"/>
  <c r="F9" i="11"/>
  <c r="D9" i="11"/>
  <c r="D26" i="12"/>
  <c r="D20" i="12"/>
  <c r="G20" i="12" s="1"/>
  <c r="H20" i="12" s="1"/>
  <c r="D19" i="12"/>
  <c r="G19" i="12" s="1"/>
  <c r="D18" i="12"/>
  <c r="G18" i="12" s="1"/>
  <c r="D17" i="12"/>
  <c r="G17" i="12" s="1"/>
  <c r="H17" i="12" s="1"/>
  <c r="D16" i="12"/>
  <c r="G16" i="12" s="1"/>
  <c r="H16" i="12" s="1"/>
  <c r="D15" i="12"/>
  <c r="G15" i="12" s="1"/>
  <c r="D14" i="12"/>
  <c r="G14" i="12" s="1"/>
  <c r="D13" i="12"/>
  <c r="G13" i="12" s="1"/>
  <c r="D12" i="12"/>
  <c r="G12" i="12" s="1"/>
  <c r="D11" i="12"/>
  <c r="G11" i="12" s="1"/>
  <c r="D10" i="12"/>
  <c r="G10" i="12" s="1"/>
  <c r="D9" i="12"/>
  <c r="G9" i="12" s="1"/>
  <c r="D26" i="13"/>
  <c r="D26" i="8"/>
  <c r="C11" i="5"/>
  <c r="D28" i="5"/>
  <c r="C22" i="5"/>
  <c r="C21" i="5"/>
  <c r="C20" i="5"/>
  <c r="C19" i="5"/>
  <c r="C18" i="5"/>
  <c r="C17" i="5"/>
  <c r="C16" i="5"/>
  <c r="C15" i="5"/>
  <c r="C14" i="5"/>
  <c r="C13" i="5"/>
  <c r="C12" i="5"/>
  <c r="H10" i="25" l="1"/>
  <c r="D14" i="5"/>
  <c r="D16" i="5"/>
  <c r="G11" i="21"/>
  <c r="H11" i="21" s="1"/>
  <c r="G12" i="21"/>
  <c r="H12" i="21" s="1"/>
  <c r="G13" i="21"/>
  <c r="H13" i="21" s="1"/>
  <c r="G14" i="21"/>
  <c r="H14" i="21" s="1"/>
  <c r="G12" i="16"/>
  <c r="H12" i="16" s="1"/>
  <c r="G9" i="27"/>
  <c r="H9" i="27" s="1"/>
  <c r="H9" i="12"/>
  <c r="H14" i="13"/>
  <c r="H17" i="13"/>
  <c r="H10" i="13"/>
  <c r="H18" i="13"/>
  <c r="H11" i="13"/>
  <c r="H9" i="13"/>
  <c r="H13" i="13"/>
  <c r="H15" i="13"/>
  <c r="H20" i="13"/>
  <c r="H12" i="13"/>
  <c r="H16" i="13"/>
  <c r="H19" i="13"/>
  <c r="H13" i="12"/>
  <c r="H15" i="8"/>
  <c r="H12" i="8"/>
  <c r="H13" i="8"/>
  <c r="H18" i="8"/>
  <c r="H19" i="8"/>
  <c r="H16" i="8"/>
  <c r="H9" i="8"/>
  <c r="H17" i="8"/>
  <c r="H10" i="8"/>
  <c r="H20" i="8"/>
  <c r="H11" i="8"/>
  <c r="H14" i="8"/>
  <c r="H15" i="12"/>
  <c r="G10" i="24"/>
  <c r="H10" i="24" s="1"/>
  <c r="H18" i="25"/>
  <c r="D12" i="5"/>
  <c r="H18" i="12"/>
  <c r="H19" i="12"/>
  <c r="H10" i="21"/>
  <c r="H16" i="21"/>
  <c r="H17" i="21"/>
  <c r="H18" i="21"/>
  <c r="H20" i="21"/>
  <c r="H9" i="21"/>
  <c r="H9" i="25"/>
  <c r="H12" i="9"/>
  <c r="H10" i="9"/>
  <c r="H11" i="9"/>
  <c r="H14" i="9"/>
  <c r="H17" i="9"/>
  <c r="H9" i="9"/>
  <c r="H20" i="9"/>
  <c r="H16" i="9"/>
  <c r="H13" i="9"/>
  <c r="H15" i="9"/>
  <c r="H18" i="9"/>
  <c r="H19" i="9"/>
  <c r="H11" i="25"/>
  <c r="H12" i="25"/>
  <c r="H13" i="25"/>
  <c r="H10" i="12"/>
  <c r="H11" i="12"/>
  <c r="H14" i="25"/>
  <c r="H10" i="15"/>
  <c r="H11" i="15"/>
  <c r="H18" i="15"/>
  <c r="H16" i="15"/>
  <c r="H17" i="15"/>
  <c r="H12" i="15"/>
  <c r="H20" i="15"/>
  <c r="H14" i="15"/>
  <c r="H9" i="15"/>
  <c r="H19" i="15"/>
  <c r="H13" i="15"/>
  <c r="H15" i="15"/>
  <c r="H12" i="12"/>
  <c r="G9" i="14"/>
  <c r="H9" i="14" s="1"/>
  <c r="H15" i="25"/>
  <c r="H16" i="25"/>
  <c r="H14" i="12"/>
  <c r="H17" i="25"/>
  <c r="G18" i="24"/>
  <c r="H18" i="24" s="1"/>
  <c r="G11" i="18"/>
  <c r="H11" i="18" s="1"/>
  <c r="G15" i="18"/>
  <c r="H15" i="18" s="1"/>
  <c r="G10" i="18"/>
  <c r="H10" i="18" s="1"/>
  <c r="G14" i="14"/>
  <c r="H14" i="14" s="1"/>
  <c r="G15" i="14"/>
  <c r="H15" i="14" s="1"/>
  <c r="G17" i="14"/>
  <c r="H17" i="14" s="1"/>
  <c r="G18" i="14"/>
  <c r="H18" i="14" s="1"/>
  <c r="G11" i="14"/>
  <c r="H11" i="14" s="1"/>
  <c r="G20" i="16"/>
  <c r="H20" i="16" s="1"/>
  <c r="G14" i="16"/>
  <c r="H14" i="16" s="1"/>
  <c r="G13" i="17"/>
  <c r="H13" i="17" s="1"/>
  <c r="G9" i="17"/>
  <c r="H9" i="17" s="1"/>
  <c r="G17" i="17"/>
  <c r="H17" i="17" s="1"/>
  <c r="G11" i="10"/>
  <c r="H11" i="10" s="1"/>
  <c r="G15" i="10"/>
  <c r="H15" i="10" s="1"/>
  <c r="D13" i="5"/>
  <c r="G10" i="10"/>
  <c r="H10" i="10" s="1"/>
  <c r="G18" i="10"/>
  <c r="H18" i="10" s="1"/>
  <c r="G16" i="16"/>
  <c r="H16" i="16" s="1"/>
  <c r="G12" i="24"/>
  <c r="H12" i="24" s="1"/>
  <c r="D18" i="5"/>
  <c r="D19" i="5"/>
  <c r="G12" i="10"/>
  <c r="H12" i="10" s="1"/>
  <c r="G10" i="16"/>
  <c r="H10" i="16" s="1"/>
  <c r="G18" i="16"/>
  <c r="H18" i="16" s="1"/>
  <c r="G14" i="24"/>
  <c r="H14" i="24" s="1"/>
  <c r="D21" i="5"/>
  <c r="D22" i="5"/>
  <c r="G14" i="10"/>
  <c r="H14" i="10" s="1"/>
  <c r="G10" i="26"/>
  <c r="H10" i="26" s="1"/>
  <c r="G14" i="26"/>
  <c r="H14" i="26" s="1"/>
  <c r="G18" i="26"/>
  <c r="H18" i="26" s="1"/>
  <c r="G12" i="26"/>
  <c r="H12" i="26" s="1"/>
  <c r="G16" i="26"/>
  <c r="H16" i="26" s="1"/>
  <c r="G11" i="26"/>
  <c r="H11" i="26" s="1"/>
  <c r="G15" i="26"/>
  <c r="H15" i="26" s="1"/>
  <c r="G19" i="26"/>
  <c r="H19" i="26" s="1"/>
  <c r="G20" i="26"/>
  <c r="H20" i="26" s="1"/>
  <c r="G9" i="26"/>
  <c r="H9" i="26" s="1"/>
  <c r="G13" i="26"/>
  <c r="H13" i="26" s="1"/>
  <c r="G17" i="26"/>
  <c r="H17" i="26" s="1"/>
  <c r="G16" i="24"/>
  <c r="H16" i="24" s="1"/>
  <c r="G11" i="24"/>
  <c r="H11" i="24" s="1"/>
  <c r="G15" i="24"/>
  <c r="H15" i="24" s="1"/>
  <c r="G19" i="24"/>
  <c r="H19" i="24" s="1"/>
  <c r="G20" i="24"/>
  <c r="H20" i="24" s="1"/>
  <c r="G9" i="24"/>
  <c r="H9" i="24" s="1"/>
  <c r="G13" i="24"/>
  <c r="H13" i="24" s="1"/>
  <c r="G17" i="24"/>
  <c r="H17" i="24" s="1"/>
  <c r="G10" i="20"/>
  <c r="H10" i="20" s="1"/>
  <c r="G14" i="20"/>
  <c r="H14" i="20" s="1"/>
  <c r="G18" i="20"/>
  <c r="H18" i="20" s="1"/>
  <c r="G12" i="20"/>
  <c r="H12" i="20" s="1"/>
  <c r="G16" i="20"/>
  <c r="H16" i="20" s="1"/>
  <c r="G20" i="20"/>
  <c r="H20" i="20" s="1"/>
  <c r="G11" i="20"/>
  <c r="H11" i="20" s="1"/>
  <c r="G15" i="20"/>
  <c r="H15" i="20" s="1"/>
  <c r="G19" i="20"/>
  <c r="H19" i="20" s="1"/>
  <c r="G9" i="20"/>
  <c r="H9" i="20" s="1"/>
  <c r="G13" i="20"/>
  <c r="H13" i="20" s="1"/>
  <c r="G17" i="20"/>
  <c r="H17" i="20" s="1"/>
  <c r="G9" i="22"/>
  <c r="H9" i="22" s="1"/>
  <c r="G11" i="23"/>
  <c r="H11" i="23" s="1"/>
  <c r="G15" i="23"/>
  <c r="H15" i="23" s="1"/>
  <c r="G19" i="23"/>
  <c r="H19" i="23" s="1"/>
  <c r="G9" i="23"/>
  <c r="H9" i="23" s="1"/>
  <c r="G13" i="23"/>
  <c r="H13" i="23" s="1"/>
  <c r="G17" i="23"/>
  <c r="H17" i="23" s="1"/>
  <c r="G10" i="23"/>
  <c r="H10" i="23" s="1"/>
  <c r="G14" i="23"/>
  <c r="H14" i="23" s="1"/>
  <c r="G18" i="23"/>
  <c r="H18" i="23" s="1"/>
  <c r="G12" i="23"/>
  <c r="H12" i="23" s="1"/>
  <c r="G16" i="23"/>
  <c r="H16" i="23" s="1"/>
  <c r="G20" i="23"/>
  <c r="H20" i="23" s="1"/>
  <c r="G19" i="18"/>
  <c r="H19" i="18" s="1"/>
  <c r="G9" i="18"/>
  <c r="H9" i="18" s="1"/>
  <c r="G13" i="18"/>
  <c r="H13" i="18" s="1"/>
  <c r="G17" i="18"/>
  <c r="H17" i="18" s="1"/>
  <c r="G18" i="18"/>
  <c r="H18" i="18" s="1"/>
  <c r="G16" i="18"/>
  <c r="H16" i="18" s="1"/>
  <c r="G14" i="18"/>
  <c r="H14" i="18" s="1"/>
  <c r="G12" i="18"/>
  <c r="H12" i="18" s="1"/>
  <c r="G20" i="18"/>
  <c r="H20" i="18" s="1"/>
  <c r="G14" i="19"/>
  <c r="H14" i="19" s="1"/>
  <c r="G18" i="19"/>
  <c r="H18" i="19" s="1"/>
  <c r="G11" i="19"/>
  <c r="H11" i="19" s="1"/>
  <c r="G15" i="19"/>
  <c r="H15" i="19" s="1"/>
  <c r="G19" i="19"/>
  <c r="H19" i="19" s="1"/>
  <c r="G12" i="19"/>
  <c r="H12" i="19" s="1"/>
  <c r="G16" i="19"/>
  <c r="H16" i="19" s="1"/>
  <c r="G20" i="19"/>
  <c r="H20" i="19" s="1"/>
  <c r="G13" i="19"/>
  <c r="H13" i="19" s="1"/>
  <c r="G17" i="19"/>
  <c r="H17" i="19" s="1"/>
  <c r="G20" i="14"/>
  <c r="H20" i="14" s="1"/>
  <c r="G19" i="14"/>
  <c r="H19" i="14" s="1"/>
  <c r="G12" i="14"/>
  <c r="H12" i="14" s="1"/>
  <c r="G16" i="14"/>
  <c r="H16" i="14" s="1"/>
  <c r="G13" i="14"/>
  <c r="H13" i="14" s="1"/>
  <c r="G10" i="14"/>
  <c r="H10" i="14" s="1"/>
  <c r="G11" i="16"/>
  <c r="H11" i="16" s="1"/>
  <c r="G15" i="16"/>
  <c r="H15" i="16" s="1"/>
  <c r="G19" i="16"/>
  <c r="H19" i="16" s="1"/>
  <c r="G9" i="16"/>
  <c r="H9" i="16" s="1"/>
  <c r="G13" i="16"/>
  <c r="H13" i="16" s="1"/>
  <c r="G17" i="16"/>
  <c r="H17" i="16" s="1"/>
  <c r="G11" i="17"/>
  <c r="H11" i="17" s="1"/>
  <c r="G15" i="17"/>
  <c r="H15" i="17" s="1"/>
  <c r="G19" i="17"/>
  <c r="H19" i="17" s="1"/>
  <c r="G10" i="17"/>
  <c r="H10" i="17" s="1"/>
  <c r="G14" i="17"/>
  <c r="H14" i="17" s="1"/>
  <c r="G18" i="17"/>
  <c r="H18" i="17" s="1"/>
  <c r="G8" i="17"/>
  <c r="H8" i="17" s="1"/>
  <c r="G12" i="17"/>
  <c r="H12" i="17" s="1"/>
  <c r="G16" i="17"/>
  <c r="H16" i="17" s="1"/>
  <c r="G16" i="10"/>
  <c r="H16" i="10" s="1"/>
  <c r="G19" i="10"/>
  <c r="H19" i="10" s="1"/>
  <c r="G20" i="10"/>
  <c r="H20" i="10" s="1"/>
  <c r="G9" i="10"/>
  <c r="H9" i="10" s="1"/>
  <c r="G13" i="10"/>
  <c r="H13" i="10" s="1"/>
  <c r="G17" i="10"/>
  <c r="H17" i="10" s="1"/>
  <c r="G11" i="11"/>
  <c r="H11" i="11" s="1"/>
  <c r="G15" i="11"/>
  <c r="H15" i="11" s="1"/>
  <c r="G19" i="11"/>
  <c r="H19" i="11" s="1"/>
  <c r="G9" i="11"/>
  <c r="H9" i="11" s="1"/>
  <c r="G13" i="11"/>
  <c r="H13" i="11" s="1"/>
  <c r="G17" i="11"/>
  <c r="H17" i="11" s="1"/>
  <c r="G12" i="11"/>
  <c r="H12" i="11" s="1"/>
  <c r="G16" i="11"/>
  <c r="H16" i="11" s="1"/>
  <c r="G20" i="11"/>
  <c r="H20" i="11" s="1"/>
  <c r="G10" i="11"/>
  <c r="H10" i="11" s="1"/>
  <c r="G14" i="11"/>
  <c r="H14" i="11" s="1"/>
  <c r="G18" i="11"/>
  <c r="H18" i="11" s="1"/>
  <c r="D20" i="5"/>
  <c r="D15" i="5"/>
  <c r="D11" i="5"/>
  <c r="D17" i="5"/>
</calcChain>
</file>

<file path=xl/sharedStrings.xml><?xml version="1.0" encoding="utf-8"?>
<sst xmlns="http://schemas.openxmlformats.org/spreadsheetml/2006/main" count="3947" uniqueCount="606">
  <si>
    <t>CONSULTA POR MONEDAS EXTRANJERAS</t>
  </si>
  <si>
    <t>(EUR) EURO</t>
  </si>
  <si>
    <t>Tasa</t>
  </si>
  <si>
    <t>Fechas Disponibles</t>
  </si>
  <si>
    <t>Oficial</t>
  </si>
  <si>
    <t>Compra</t>
  </si>
  <si>
    <t>Venta</t>
  </si>
  <si>
    <t>PROMEDIO</t>
  </si>
  <si>
    <t>Etiquetas de fila</t>
  </si>
  <si>
    <t>Total general</t>
  </si>
  <si>
    <t>ene</t>
  </si>
  <si>
    <t>feb</t>
  </si>
  <si>
    <t>mar</t>
  </si>
  <si>
    <t>abr</t>
  </si>
  <si>
    <t>may</t>
  </si>
  <si>
    <t>jun</t>
  </si>
  <si>
    <t>jul</t>
  </si>
  <si>
    <t>ago</t>
  </si>
  <si>
    <t>sep</t>
  </si>
  <si>
    <t>oct</t>
  </si>
  <si>
    <t>nov</t>
  </si>
  <si>
    <t>dic</t>
  </si>
  <si>
    <t>Promedio de Oficial</t>
  </si>
  <si>
    <t>Índice</t>
  </si>
  <si>
    <t>Base de datos de la Federación Rusa (FR)</t>
  </si>
  <si>
    <t>Base de datos de la Unión Europea (UE)</t>
  </si>
  <si>
    <t>Bélgica (incluido Luxemburgo)</t>
  </si>
  <si>
    <t>Bulgaria</t>
  </si>
  <si>
    <t>Dinamarca</t>
  </si>
  <si>
    <t>Alemania</t>
  </si>
  <si>
    <t>España</t>
  </si>
  <si>
    <t>Francia</t>
  </si>
  <si>
    <t>Croacia</t>
  </si>
  <si>
    <t>Italia</t>
  </si>
  <si>
    <t>Países Bajos</t>
  </si>
  <si>
    <t>Polonia</t>
  </si>
  <si>
    <t>Portugal</t>
  </si>
  <si>
    <t>Rumania</t>
  </si>
  <si>
    <t>Eslovenia</t>
  </si>
  <si>
    <t>Finlandia</t>
  </si>
  <si>
    <t>Suecia</t>
  </si>
  <si>
    <t>Grecia</t>
  </si>
  <si>
    <t>Lituania</t>
  </si>
  <si>
    <t>Malta</t>
  </si>
  <si>
    <t>Chipre</t>
  </si>
  <si>
    <t>Datos originales Federación Rusa (FR)</t>
  </si>
  <si>
    <t>Datos originales de Estados Unidos (USA)</t>
  </si>
  <si>
    <t>Datos originales Unión Europea (UE)</t>
  </si>
  <si>
    <t>Tipo de Cambio</t>
  </si>
  <si>
    <t>Mes</t>
  </si>
  <si>
    <r>
      <t xml:space="preserve">Precio comparable por Kg*
</t>
    </r>
    <r>
      <rPr>
        <b/>
        <sz val="9"/>
        <color rgb="FFFF0000"/>
        <rFont val="Arial"/>
        <family val="2"/>
      </rPr>
      <t>b = a/1000</t>
    </r>
  </si>
  <si>
    <r>
      <t xml:space="preserve">Precio comparable por caja de 19,50 Kg(43 lbs) **
</t>
    </r>
    <r>
      <rPr>
        <b/>
        <sz val="9"/>
        <color rgb="FFFF0000"/>
        <rFont val="Arial"/>
        <family val="2"/>
      </rPr>
      <t>c = b*19,50</t>
    </r>
  </si>
  <si>
    <t>*</t>
  </si>
  <si>
    <t>**</t>
  </si>
  <si>
    <t>22XU DE BANANO caja exportada</t>
  </si>
  <si>
    <t>PESO EN LIBRAS</t>
  </si>
  <si>
    <t>LIBRAS EN KG</t>
  </si>
  <si>
    <t>PESO EN KG</t>
  </si>
  <si>
    <t>***</t>
  </si>
  <si>
    <t>Los precios aquí obtenidos de la base de datos del Departamento de Agricultura de los Estados Unidos , se encuentran ya en términos FOB (Free On Board)</t>
  </si>
  <si>
    <t>United States Department of Agriculture</t>
  </si>
  <si>
    <t>Foreign Agricultural Service</t>
  </si>
  <si>
    <t>January</t>
  </si>
  <si>
    <t>February</t>
  </si>
  <si>
    <t>March</t>
  </si>
  <si>
    <t>April</t>
  </si>
  <si>
    <t>May</t>
  </si>
  <si>
    <t>June</t>
  </si>
  <si>
    <t>July</t>
  </si>
  <si>
    <t>August</t>
  </si>
  <si>
    <t>September</t>
  </si>
  <si>
    <t>October</t>
  </si>
  <si>
    <t>November</t>
  </si>
  <si>
    <t>December</t>
  </si>
  <si>
    <t>Total</t>
  </si>
  <si>
    <t>Partner</t>
  </si>
  <si>
    <t/>
  </si>
  <si>
    <t>Product</t>
  </si>
  <si>
    <t>Year</t>
  </si>
  <si>
    <t>UOM</t>
  </si>
  <si>
    <t>Unit Value</t>
  </si>
  <si>
    <t>Qty</t>
  </si>
  <si>
    <t>Ecuador</t>
  </si>
  <si>
    <t>5. Product Group : BICO-HS10</t>
  </si>
  <si>
    <t>PARTNER</t>
  </si>
  <si>
    <t>PRODUCT</t>
  </si>
  <si>
    <t>FLOW</t>
  </si>
  <si>
    <t>IMPORT</t>
  </si>
  <si>
    <t>INDICATORS</t>
  </si>
  <si>
    <t>VALUE_IN_EUROS</t>
  </si>
  <si>
    <t>Belgium (incl. Luxembourg 'LU' -&gt; 1998)</t>
  </si>
  <si>
    <t>Czechia</t>
  </si>
  <si>
    <t>:</t>
  </si>
  <si>
    <t>Denmark</t>
  </si>
  <si>
    <t>Germany (incl. German Democratic Republic 'DD' from 1991)</t>
  </si>
  <si>
    <t>Estonia</t>
  </si>
  <si>
    <t>Ireland (Eire)</t>
  </si>
  <si>
    <t>Spain (incl. Canary Islands 'XB' from 1997)</t>
  </si>
  <si>
    <t>France (incl. Saint Barthélemy 'BL' -&gt; 2012; incl. French Guiana 'GF', Guadeloupe 'GP', Martinique 'MQ', Réunion 'RE' from 1997; incl. Mayotte 'YT' from 2014)</t>
  </si>
  <si>
    <t>Croatia</t>
  </si>
  <si>
    <t>Italy (incl. San Marino 'SM' -&gt; 1993)</t>
  </si>
  <si>
    <t>Cyprus</t>
  </si>
  <si>
    <t>Latvia</t>
  </si>
  <si>
    <t>Lithuania</t>
  </si>
  <si>
    <t>Luxembourg</t>
  </si>
  <si>
    <t>Hungary</t>
  </si>
  <si>
    <t>Netherlands</t>
  </si>
  <si>
    <t>Austria</t>
  </si>
  <si>
    <t>Poland</t>
  </si>
  <si>
    <t>Romania</t>
  </si>
  <si>
    <t>Slovenia</t>
  </si>
  <si>
    <t>Slovakia</t>
  </si>
  <si>
    <t>Finland</t>
  </si>
  <si>
    <t>Sweden</t>
  </si>
  <si>
    <t>Greece</t>
  </si>
  <si>
    <t>not available</t>
  </si>
  <si>
    <t>QUANTITY_IN_100KG</t>
  </si>
  <si>
    <t>Precio comparable banano 22XU Unión Europea: Bélgica (incluido Luxemburgo)</t>
  </si>
  <si>
    <t>Fuente: sitio web https://ec.europa.eu/eurostat/data/database</t>
  </si>
  <si>
    <r>
      <t xml:space="preserve">Tipo de cambio promedio Oficial BCE (Dólares por Euro)***
</t>
    </r>
    <r>
      <rPr>
        <b/>
        <sz val="9"/>
        <color rgb="FFFF0000"/>
        <rFont val="Arial"/>
        <family val="2"/>
      </rPr>
      <t>b</t>
    </r>
  </si>
  <si>
    <r>
      <t xml:space="preserve">Valor en USD
</t>
    </r>
    <r>
      <rPr>
        <b/>
        <sz val="9"/>
        <color rgb="FFFF0000"/>
        <rFont val="Arial"/>
        <family val="2"/>
      </rPr>
      <t>c = (a*b)</t>
    </r>
  </si>
  <si>
    <r>
      <t>Cantidad en 100 Kg
(</t>
    </r>
    <r>
      <rPr>
        <b/>
        <i/>
        <sz val="9"/>
        <rFont val="Arial"/>
        <family val="2"/>
      </rPr>
      <t>Quantity in 100 Kg</t>
    </r>
    <r>
      <rPr>
        <b/>
        <sz val="9"/>
        <rFont val="Arial"/>
        <family val="2"/>
      </rPr>
      <t xml:space="preserve"> en Data original)
</t>
    </r>
    <r>
      <rPr>
        <b/>
        <sz val="9"/>
        <color rgb="FFFF0000"/>
        <rFont val="Arial"/>
        <family val="2"/>
      </rPr>
      <t>d</t>
    </r>
  </si>
  <si>
    <r>
      <t xml:space="preserve">Cantidad en Kg*
</t>
    </r>
    <r>
      <rPr>
        <b/>
        <sz val="9"/>
        <color rgb="FFFF0000"/>
        <rFont val="Arial"/>
        <family val="2"/>
      </rPr>
      <t>e = (d*100)</t>
    </r>
  </si>
  <si>
    <r>
      <t xml:space="preserve">Precio comparable por kilogramo
</t>
    </r>
    <r>
      <rPr>
        <b/>
        <sz val="9"/>
        <color rgb="FFFF0000"/>
        <rFont val="Arial"/>
        <family val="2"/>
      </rPr>
      <t>f = (c/e)</t>
    </r>
  </si>
  <si>
    <r>
      <t xml:space="preserve">Precio comparable por caja de 19,50 Kg(43 lbs)**
</t>
    </r>
    <r>
      <rPr>
        <b/>
        <sz val="9"/>
        <color rgb="FFFF0000"/>
        <rFont val="Arial"/>
        <family val="2"/>
      </rPr>
      <t>g = (f*19,50)</t>
    </r>
  </si>
  <si>
    <t>Para obtener el peso en Kg, se multiplica por 100, ya que el valor dado por la UE esta en cientos</t>
  </si>
  <si>
    <t>El tipo de cambio, es calculado del promedio del tipo de cambio oficial reportado por el banco central por mes.</t>
  </si>
  <si>
    <t>Precio comparable banano 22XU Unión Europea: Bulgaria</t>
  </si>
  <si>
    <t>Precio comparable banano 22XU Unión Europea: Dinamarca</t>
  </si>
  <si>
    <t>Precio comparable banano 22XU Unión Europea: Alemania</t>
  </si>
  <si>
    <t>Precio comparable banano 22XU Unión Europea: España</t>
  </si>
  <si>
    <t>Precio comparable banano 22XU Unión Europea: Francia</t>
  </si>
  <si>
    <t>Precio comparable banano 22XU Unión Europea: Croacia</t>
  </si>
  <si>
    <t>Precio comparable banano 22XU Unión Europea: Italia</t>
  </si>
  <si>
    <t>Precio comparable banano 22XU Unión Europea: Chipre</t>
  </si>
  <si>
    <t>Precio comparable banano 22XU Unión Europea: Lituania</t>
  </si>
  <si>
    <t>Precio comparable banano 22XU Unión Europea: Malta</t>
  </si>
  <si>
    <t>Precio comparable banano 22XU Unión Europea: Países Bajos</t>
  </si>
  <si>
    <t>Precio comparable banano 22XU Unión Europea: Polonia</t>
  </si>
  <si>
    <t>Precio comparable banano 22XU Unión Europea: Portugal</t>
  </si>
  <si>
    <t>Precio comparable banano 22XU Unión Europea: Rumania</t>
  </si>
  <si>
    <t>Precio comparable banano 22XU Unión Europea: Eslovenia</t>
  </si>
  <si>
    <t>Precio comparable banano 22XU Unión Europea: Finlandia</t>
  </si>
  <si>
    <t>Precio comparable banano 22XU Unión Europea: Suecia</t>
  </si>
  <si>
    <t>Precio comparable banano 22XU Unión Europea: Grecia</t>
  </si>
  <si>
    <t>Irlanda</t>
  </si>
  <si>
    <t>Precio comparable banano 22XU Unión Europea: Irlanda</t>
  </si>
  <si>
    <t>Precio comparable banano 22XU Federación de Rusia</t>
  </si>
  <si>
    <t>Fuente: sitio web http://stat.customs.ru</t>
  </si>
  <si>
    <t>Mes*</t>
  </si>
  <si>
    <r>
      <t>Peso Neto en Kg
(</t>
    </r>
    <r>
      <rPr>
        <b/>
        <i/>
        <sz val="9"/>
        <color indexed="8"/>
        <rFont val="Arial"/>
        <family val="2"/>
      </rPr>
      <t>Net Weight</t>
    </r>
    <r>
      <rPr>
        <b/>
        <sz val="9"/>
        <color indexed="8"/>
        <rFont val="Arial"/>
        <family val="2"/>
      </rPr>
      <t xml:space="preserve"> en Data original)
</t>
    </r>
    <r>
      <rPr>
        <b/>
        <sz val="9"/>
        <color rgb="FFFF0000"/>
        <rFont val="Arial"/>
        <family val="2"/>
      </rPr>
      <t>a</t>
    </r>
  </si>
  <si>
    <r>
      <t>Valor en USD
(</t>
    </r>
    <r>
      <rPr>
        <b/>
        <i/>
        <sz val="9"/>
        <color indexed="8"/>
        <rFont val="Arial"/>
        <family val="2"/>
      </rPr>
      <t>Value</t>
    </r>
    <r>
      <rPr>
        <b/>
        <sz val="9"/>
        <color indexed="8"/>
        <rFont val="Arial"/>
        <family val="2"/>
      </rPr>
      <t xml:space="preserve"> en Data Original)
</t>
    </r>
    <r>
      <rPr>
        <b/>
        <sz val="9"/>
        <color rgb="FFFF0000"/>
        <rFont val="Arial"/>
        <family val="2"/>
      </rPr>
      <t>b</t>
    </r>
  </si>
  <si>
    <r>
      <t xml:space="preserve">Precio comparable por Kg en USD
</t>
    </r>
    <r>
      <rPr>
        <b/>
        <sz val="9"/>
        <color rgb="FFFF0000"/>
        <rFont val="Arial"/>
        <family val="2"/>
      </rPr>
      <t>c = (b/a)</t>
    </r>
  </si>
  <si>
    <r>
      <t xml:space="preserve">Precio comparable por caja de 19,50 Kg(43 lbs)**
</t>
    </r>
    <r>
      <rPr>
        <b/>
        <sz val="9"/>
        <color rgb="FFFF0000"/>
        <rFont val="Arial"/>
        <family val="2"/>
      </rPr>
      <t>d = (c*19,50)</t>
    </r>
  </si>
  <si>
    <t xml:space="preserve">
Таможенная статистика внешней торговли РФ</t>
  </si>
  <si>
    <t>TNVED</t>
  </si>
  <si>
    <t>Country</t>
  </si>
  <si>
    <t>Period</t>
  </si>
  <si>
    <t>Direction</t>
  </si>
  <si>
    <t>Cost, USD</t>
  </si>
  <si>
    <t>Weight, kg</t>
  </si>
  <si>
    <t>Number in DEI</t>
  </si>
  <si>
    <t>Federal District</t>
  </si>
  <si>
    <t>The subject of the Russian Federation</t>
  </si>
  <si>
    <t xml:space="preserve">Dataset: </t>
  </si>
  <si>
    <t xml:space="preserve">Last updated: </t>
  </si>
  <si>
    <t>TIME</t>
  </si>
  <si>
    <t>FREQ (Labels)</t>
  </si>
  <si>
    <t>Monthly</t>
  </si>
  <si>
    <t>REPORTER (Labels)</t>
  </si>
  <si>
    <t>Special value</t>
  </si>
  <si>
    <t>Transacción BCE</t>
  </si>
  <si>
    <t>(JPY) YENES JAPONESES</t>
  </si>
  <si>
    <t>(GBP) LIBRAS ESTERLINAS</t>
  </si>
  <si>
    <t>(MAD) DIRHAM MARROQUI</t>
  </si>
  <si>
    <t>Notes:</t>
  </si>
  <si>
    <t>1. Data Source: U.S. Census Bureau Trade Data</t>
  </si>
  <si>
    <t>2. All zeroes for a data item may show that statistics exist in the other import type. Consumption or General.</t>
  </si>
  <si>
    <t>3. Users should use cautious interpretation on QUANTITY reports using mixed units of measure. QUANTITY line items will only include statistics on the units of measure that are equal to, or are able to be converted to, the assigned unit of measure of the grouped commodities.</t>
  </si>
  <si>
    <t>4. The Unit Value is calculated by dividing the sum of the value by the sum of the quantity converted to the  selected  unit of measure to three decimal places. (9999/99.999)</t>
  </si>
  <si>
    <t>Title,Commodity by Country</t>
  </si>
  <si>
    <t>Export and Import,Import</t>
  </si>
  <si>
    <t>Commodity,Designation of commodity code,'080390100</t>
  </si>
  <si>
    <t>Country,Designation of country,'406,"ECUADOR"</t>
  </si>
  <si>
    <t>UNIT:(1000YEN)</t>
  </si>
  <si>
    <t>COUNTRY</t>
  </si>
  <si>
    <t>KG</t>
  </si>
  <si>
    <t>Commodities</t>
  </si>
  <si>
    <t>HS2</t>
  </si>
  <si>
    <t>HS4</t>
  </si>
  <si>
    <t>HS6</t>
  </si>
  <si>
    <t>CN8</t>
  </si>
  <si>
    <t>Value (£)</t>
  </si>
  <si>
    <t>Net Mass (Kg)</t>
  </si>
  <si>
    <t>Flow Type</t>
  </si>
  <si>
    <t>Month</t>
  </si>
  <si>
    <t>Include in HS2 aggregation</t>
  </si>
  <si>
    <t>All Commodities</t>
  </si>
  <si>
    <t>0803 Bananas, incl. plantains, fresh or dried</t>
  </si>
  <si>
    <t>080390 Fresh or dried bananas (excl. plantains)</t>
  </si>
  <si>
    <t>Non EU - Imports</t>
  </si>
  <si>
    <t>INCLUDE</t>
  </si>
  <si>
    <t>Libellé du pays</t>
  </si>
  <si>
    <t>EQUATEUR</t>
  </si>
  <si>
    <t>Quantity 1 (Q1)</t>
  </si>
  <si>
    <t>Value (NOK)</t>
  </si>
  <si>
    <t>08039000_2012 Fresh or dried bananas (excl. plantains) (2012-) (Q1=kg, Q2=none)</t>
  </si>
  <si>
    <t>Imports</t>
  </si>
  <si>
    <t>EC Ecuador</t>
  </si>
  <si>
    <t>When publishing statistics for a new month of measurement, figures for the previous months in the same year are also revised. Furthermore, the figures for all months of the year are revised twice more: First time in May the following year (year t + 1), before final figures are published in May one year later (year t + 2).</t>
  </si>
  <si>
    <t>Source:</t>
  </si>
  <si>
    <t>Statistics Norway</t>
  </si>
  <si>
    <t>Contact:</t>
  </si>
  <si>
    <t xml:space="preserve"> Utenrikshandel, Statistics Norway</t>
  </si>
  <si>
    <t>utenrikshandel@ssb.no</t>
  </si>
  <si>
    <t>Nina Rolsdorph, Statistics Norway</t>
  </si>
  <si>
    <t xml:space="preserve"> +47 41 51 63 78</t>
  </si>
  <si>
    <t>nro@ssb.no</t>
  </si>
  <si>
    <t>Units:</t>
  </si>
  <si>
    <t>mainly kg (for exact unit see commodity text)</t>
  </si>
  <si>
    <t>NOK</t>
  </si>
  <si>
    <t>Data type:</t>
  </si>
  <si>
    <t>Flow</t>
  </si>
  <si>
    <t>Reference period:</t>
  </si>
  <si>
    <t>End of month</t>
  </si>
  <si>
    <t>Current prices</t>
  </si>
  <si>
    <t>Official statistics</t>
  </si>
  <si>
    <t>Database:</t>
  </si>
  <si>
    <t>Internal reference code:</t>
  </si>
  <si>
    <t>NCM</t>
  </si>
  <si>
    <t>Peso Neto (Kg)</t>
  </si>
  <si>
    <t>Monto CIF en u$s</t>
  </si>
  <si>
    <t>Bananas frescas o secas excluidos los plÃ¡tanos</t>
  </si>
  <si>
    <t>Enero</t>
  </si>
  <si>
    <t>Febrero</t>
  </si>
  <si>
    <t>Marzo</t>
  </si>
  <si>
    <t>Abril</t>
  </si>
  <si>
    <t>Mayo</t>
  </si>
  <si>
    <t>Junio</t>
  </si>
  <si>
    <t>Julio</t>
  </si>
  <si>
    <t>Agosto</t>
  </si>
  <si>
    <t>Septiembre</t>
  </si>
  <si>
    <t>Octubre</t>
  </si>
  <si>
    <t>Noviembre</t>
  </si>
  <si>
    <t>Diciembre</t>
  </si>
  <si>
    <t>Descripción</t>
  </si>
  <si>
    <t>08039000</t>
  </si>
  <si>
    <t>País/es</t>
  </si>
  <si>
    <t>Precio comparable banano 22XU Unión Europea: Austria</t>
  </si>
  <si>
    <t>Precio comparable banano 22XU Estados Unidos</t>
  </si>
  <si>
    <t>Precio comparable banano 22XU Argentina</t>
  </si>
  <si>
    <t>Fuente: https://comex.indec.gob.ar/</t>
  </si>
  <si>
    <t>Precio comparable banano 22XU Chile</t>
  </si>
  <si>
    <r>
      <t xml:space="preserve">Peso Neto en Kg
</t>
    </r>
    <r>
      <rPr>
        <b/>
        <sz val="9"/>
        <color rgb="FFFF0000"/>
        <rFont val="Arial"/>
        <family val="2"/>
      </rPr>
      <t>a</t>
    </r>
  </si>
  <si>
    <t>Fuente: https://www.aduana.cl/base-de-datos-dinamicas-de-importaciones/aduana/2020-11-19/125330.html</t>
  </si>
  <si>
    <t>Precio comparable banano 22XU China</t>
  </si>
  <si>
    <t>Fuente: http://stats.customs.gov.cn/indexEn</t>
  </si>
  <si>
    <r>
      <t xml:space="preserve">Cantidad en Kg
</t>
    </r>
    <r>
      <rPr>
        <b/>
        <sz val="9"/>
        <color rgb="FFFF0000"/>
        <rFont val="Arial"/>
        <family val="2"/>
      </rPr>
      <t>d</t>
    </r>
  </si>
  <si>
    <r>
      <t xml:space="preserve">Precio comparable por kilogramo
</t>
    </r>
    <r>
      <rPr>
        <b/>
        <sz val="9"/>
        <color rgb="FFFF0000"/>
        <rFont val="Arial"/>
        <family val="2"/>
      </rPr>
      <t>e = (c/d)</t>
    </r>
  </si>
  <si>
    <r>
      <t xml:space="preserve">Precio comparable por caja de 19,50 Kg(43 lbs)**
</t>
    </r>
    <r>
      <rPr>
        <b/>
        <sz val="9"/>
        <color rgb="FFFF0000"/>
        <rFont val="Arial"/>
        <family val="2"/>
      </rPr>
      <t>f = (e*19,50)</t>
    </r>
  </si>
  <si>
    <r>
      <t xml:space="preserve">(Valor en Yenes)
</t>
    </r>
    <r>
      <rPr>
        <b/>
        <sz val="9"/>
        <color rgb="FFFF0000"/>
        <rFont val="Arial"/>
        <family val="2"/>
      </rPr>
      <t>b</t>
    </r>
  </si>
  <si>
    <r>
      <t xml:space="preserve">Tipo de cambio promedio Oficial BCE (Dólares por Yen)***
</t>
    </r>
    <r>
      <rPr>
        <b/>
        <sz val="9"/>
        <color rgb="FFFF0000"/>
        <rFont val="Arial"/>
        <family val="2"/>
      </rPr>
      <t>c</t>
    </r>
  </si>
  <si>
    <t>Fuente: https://www.customs.go.jp/toukei/srch/indexe.htm</t>
  </si>
  <si>
    <t>Precio comparable banano 22XU Japón</t>
  </si>
  <si>
    <t>Precio comparable banano 22XU Reino Unido</t>
  </si>
  <si>
    <t>Precio comparable banano 22XU Marruecos</t>
  </si>
  <si>
    <t>Fuente: https://www.uktradeinfo.com/trade-data/ots-custom-table/</t>
  </si>
  <si>
    <r>
      <t xml:space="preserve">Cantidad en Kg
</t>
    </r>
    <r>
      <rPr>
        <b/>
        <sz val="9"/>
        <color rgb="FFFF0000"/>
        <rFont val="Arial"/>
        <family val="2"/>
      </rPr>
      <t>e</t>
    </r>
  </si>
  <si>
    <r>
      <t xml:space="preserve">Precio comparable por kilogramo en USD
</t>
    </r>
    <r>
      <rPr>
        <b/>
        <sz val="9"/>
        <color rgb="FFFF0000"/>
        <rFont val="Arial"/>
        <family val="2"/>
      </rPr>
      <t>f = (d/e)</t>
    </r>
  </si>
  <si>
    <r>
      <t xml:space="preserve">Tipo de cambio promedio Oficial BCE (Dólares por Libras)***
</t>
    </r>
    <r>
      <rPr>
        <b/>
        <sz val="9"/>
        <color rgb="FFFF0000"/>
        <rFont val="Arial"/>
        <family val="2"/>
      </rPr>
      <t>b</t>
    </r>
  </si>
  <si>
    <t>Fuente: https://services.oc.gov.ma/DataBase/CommerceExterieur/requete.htm</t>
  </si>
  <si>
    <t>Precio comparable banano 22XU Noruega</t>
  </si>
  <si>
    <r>
      <t xml:space="preserve">(Valor en Coronas Noruegas Data original)
</t>
    </r>
    <r>
      <rPr>
        <b/>
        <sz val="9"/>
        <color rgb="FFFF0000"/>
        <rFont val="Arial"/>
        <family val="2"/>
      </rPr>
      <t>a</t>
    </r>
    <r>
      <rPr>
        <b/>
        <sz val="9"/>
        <rFont val="Arial"/>
        <family val="2"/>
      </rPr>
      <t xml:space="preserve"> </t>
    </r>
  </si>
  <si>
    <r>
      <t xml:space="preserve">Tipo de cambio promedio Oficial BCE (Dólares por dírhams)***
</t>
    </r>
    <r>
      <rPr>
        <b/>
        <sz val="9"/>
        <color rgb="FFFF0000"/>
        <rFont val="Arial"/>
        <family val="2"/>
      </rPr>
      <t>b</t>
    </r>
  </si>
  <si>
    <r>
      <t xml:space="preserve">Tipo de cambio promedio Oficial BCE (Dólares por coronas)***
</t>
    </r>
    <r>
      <rPr>
        <b/>
        <sz val="9"/>
        <color rgb="FFFF0000"/>
        <rFont val="Arial"/>
        <family val="2"/>
      </rPr>
      <t>b</t>
    </r>
  </si>
  <si>
    <t>(NOK) CORONAS NORUEGAS</t>
  </si>
  <si>
    <t>Precio comparable banano 22XU Turquía</t>
  </si>
  <si>
    <t>Fuente: https://comtradeplus.un.org/</t>
  </si>
  <si>
    <t>Precio comparable banano 22XU Ucrania</t>
  </si>
  <si>
    <t>Precio comparable banano 22XU Georgia</t>
  </si>
  <si>
    <t>Precio comparable banano 22XU Nueva Zelanda</t>
  </si>
  <si>
    <t>Precio comparable banano 22XU Montenegro</t>
  </si>
  <si>
    <t>Precio comparable banano 22XU Hong Kong</t>
  </si>
  <si>
    <t>Precio comparable banano 22XU Egipto</t>
  </si>
  <si>
    <t>Precio comparable banano 22XU Kirguistán</t>
  </si>
  <si>
    <t>Precio comparable banano 22XU Canadá</t>
  </si>
  <si>
    <t>Los precios aquí obtenidos, sólo en el caso de Canadá de la base de datos de COMTRADE , se encuentran ya en términos FOB (Free On Board)</t>
  </si>
  <si>
    <t>Georgia</t>
  </si>
  <si>
    <t>Montenegro</t>
  </si>
  <si>
    <t>Año</t>
  </si>
  <si>
    <t>Argentina</t>
  </si>
  <si>
    <t>Chile</t>
  </si>
  <si>
    <t>China</t>
  </si>
  <si>
    <t>Japón</t>
  </si>
  <si>
    <t>Reino Unido</t>
  </si>
  <si>
    <t>Marruecos</t>
  </si>
  <si>
    <t>Noruega</t>
  </si>
  <si>
    <t>Turquía</t>
  </si>
  <si>
    <t>Ucrania</t>
  </si>
  <si>
    <t>Nueva Zelanda</t>
  </si>
  <si>
    <t>Hong Kong</t>
  </si>
  <si>
    <t>Egipto</t>
  </si>
  <si>
    <t>Kirguistán</t>
  </si>
  <si>
    <t>Canadá</t>
  </si>
  <si>
    <t>Base de datos COMTRADE (UN)</t>
  </si>
  <si>
    <t>Bases de datos por país</t>
  </si>
  <si>
    <t>Datos Originales COMTRADE</t>
  </si>
  <si>
    <t>Datos Originales por Países</t>
  </si>
  <si>
    <t>Unión Europea</t>
  </si>
  <si>
    <t>Base de datos de Estados Unidos (USA - USDA)</t>
  </si>
  <si>
    <t>https://www.bce.fin.ec/cotizaciones/consulta-por-monedas-extranjeras/</t>
  </si>
  <si>
    <t>https://www,bce,fin,ec/cotizaciones/consulta-por-monedas-extranjeras/</t>
  </si>
  <si>
    <t>Fuente: https://www.ssb.no/en/statbank/table/08799/</t>
  </si>
  <si>
    <t>Bananas, fresh (excl. plantains and Plátano de Canarias)</t>
  </si>
  <si>
    <t>European Union - 27 countries (AT, BE, BG, CY, CZ, DE, DK, EE, ES, FI, FR, GR, HR, HU, IE, IT, LT, LU, LV, MT, NL, PL, PT, RO, SE, SI, SK)</t>
  </si>
  <si>
    <t>refPeriodId</t>
  </si>
  <si>
    <t>refYear</t>
  </si>
  <si>
    <t>refMonth</t>
  </si>
  <si>
    <t>period</t>
  </si>
  <si>
    <t>reporterCode</t>
  </si>
  <si>
    <t>reporterISO</t>
  </si>
  <si>
    <t>reporterDesc</t>
  </si>
  <si>
    <t>flowCode</t>
  </si>
  <si>
    <t>flowDesc</t>
  </si>
  <si>
    <t>partnerCode</t>
  </si>
  <si>
    <t>partnerISO</t>
  </si>
  <si>
    <t>partnerDesc</t>
  </si>
  <si>
    <t>partner2Code</t>
  </si>
  <si>
    <t>partner2ISO</t>
  </si>
  <si>
    <t>partner2Desc</t>
  </si>
  <si>
    <t>classificationCode</t>
  </si>
  <si>
    <t>classificationSearchCode</t>
  </si>
  <si>
    <t>cmdCode</t>
  </si>
  <si>
    <t>cmdDesc</t>
  </si>
  <si>
    <t>aggrLevel</t>
  </si>
  <si>
    <t>customsCode</t>
  </si>
  <si>
    <t>customsDesc</t>
  </si>
  <si>
    <t>mosCode</t>
  </si>
  <si>
    <t>motCode</t>
  </si>
  <si>
    <t>motDesc</t>
  </si>
  <si>
    <t>qtyUnitCode</t>
  </si>
  <si>
    <t>qtyUnitAbbr</t>
  </si>
  <si>
    <t>qty</t>
  </si>
  <si>
    <t>altQtyUnitCode</t>
  </si>
  <si>
    <t>altQtyUnitAbbr</t>
  </si>
  <si>
    <t>altQty</t>
  </si>
  <si>
    <t>netWgt</t>
  </si>
  <si>
    <t>grossWgt</t>
  </si>
  <si>
    <t>isGrossWgtEstimated</t>
  </si>
  <si>
    <t>cifvalue</t>
  </si>
  <si>
    <t>fobvalue</t>
  </si>
  <si>
    <t>primaryValue</t>
  </si>
  <si>
    <t>CAN</t>
  </si>
  <si>
    <t>Canada</t>
  </si>
  <si>
    <t>M</t>
  </si>
  <si>
    <t>Import</t>
  </si>
  <si>
    <t>ECU</t>
  </si>
  <si>
    <t>W00</t>
  </si>
  <si>
    <t>World</t>
  </si>
  <si>
    <t>H6</t>
  </si>
  <si>
    <t>HS</t>
  </si>
  <si>
    <t>080390</t>
  </si>
  <si>
    <t>Fruit, edible; bananas, other than plantains, fresh or dried</t>
  </si>
  <si>
    <t>C00</t>
  </si>
  <si>
    <t>TOTAL CPC</t>
  </si>
  <si>
    <t>0</t>
  </si>
  <si>
    <t>TOTAL MOT</t>
  </si>
  <si>
    <t>kg</t>
  </si>
  <si>
    <t>GEO</t>
  </si>
  <si>
    <t>HKG</t>
  </si>
  <si>
    <t>China, Hong Kong SAR</t>
  </si>
  <si>
    <t>KGZ</t>
  </si>
  <si>
    <t>Kyrgyzstan</t>
  </si>
  <si>
    <t>NZL</t>
  </si>
  <si>
    <t>New Zealand</t>
  </si>
  <si>
    <t>TUR</t>
  </si>
  <si>
    <t>Türkiye</t>
  </si>
  <si>
    <t>UKR</t>
  </si>
  <si>
    <t>Ukraine</t>
  </si>
  <si>
    <t>EGY</t>
  </si>
  <si>
    <t>Egypt</t>
  </si>
  <si>
    <t>N/A</t>
  </si>
  <si>
    <t>MNE</t>
  </si>
  <si>
    <t>HS Code</t>
  </si>
  <si>
    <t>Reporter Code</t>
  </si>
  <si>
    <t>Partner Code</t>
  </si>
  <si>
    <t>Product Code</t>
  </si>
  <si>
    <t>BANANAS, FRESH</t>
  </si>
  <si>
    <t>MT</t>
  </si>
  <si>
    <t>US</t>
  </si>
  <si>
    <t>EC</t>
  </si>
  <si>
    <t>El precio comparable por kilogramo de cada mes calendario será igual al resultado
de dividir el valor unitario de ese mes, expresado en toneladas métricas, para mil
(1,000),</t>
  </si>
  <si>
    <t>Fuente: sitio web https://apps.fas.usda.gov/gats/AdvancedQuery.aspx</t>
  </si>
  <si>
    <t>Precio comparable banano 22XU USA - USDA</t>
  </si>
  <si>
    <t>Periodo desde 2025-01-01 hasta 2025-12-31</t>
  </si>
  <si>
    <t>13/02/2026 11:00</t>
  </si>
  <si>
    <t>2025-01</t>
  </si>
  <si>
    <t>2025-02</t>
  </si>
  <si>
    <t>2025-03</t>
  </si>
  <si>
    <t>2025-04</t>
  </si>
  <si>
    <t>2025-05</t>
  </si>
  <si>
    <t>2025-06</t>
  </si>
  <si>
    <t>2025-07</t>
  </si>
  <si>
    <t>2025-08</t>
  </si>
  <si>
    <t>2025-09</t>
  </si>
  <si>
    <t>2025-10</t>
  </si>
  <si>
    <t>2025-11</t>
  </si>
  <si>
    <t>2025-12</t>
  </si>
  <si>
    <t>Data extracted on 18/03/2026 17:29:31 from [ESTAT]</t>
  </si>
  <si>
    <t>EU trade since 1988 by HS2-4-6 and CN8 [ds-045409__custom_20601415]</t>
  </si>
  <si>
    <t>08 Edible fruit and nuts peel of citrus fruits or melons</t>
  </si>
  <si>
    <t>08039019 Bananas, fresh (excl. plantains and Pl tano de Canarias)</t>
  </si>
  <si>
    <t>typeCode</t>
  </si>
  <si>
    <t>freqCode</t>
  </si>
  <si>
    <t>isOriginalClassification</t>
  </si>
  <si>
    <t>isLeaf</t>
  </si>
  <si>
    <t>isQtyEstimated</t>
  </si>
  <si>
    <t>isAltQtyEstimated</t>
  </si>
  <si>
    <t>isNetWgtEstimated</t>
  </si>
  <si>
    <t>legacyEstimationFlag</t>
  </si>
  <si>
    <t>isReported</t>
  </si>
  <si>
    <t>isAggregate</t>
  </si>
  <si>
    <t>C</t>
  </si>
  <si>
    <t>202501</t>
  </si>
  <si>
    <t>202502</t>
  </si>
  <si>
    <t>202503</t>
  </si>
  <si>
    <t>202504</t>
  </si>
  <si>
    <t>202505</t>
  </si>
  <si>
    <t>202506</t>
  </si>
  <si>
    <t>202507</t>
  </si>
  <si>
    <t>202508</t>
  </si>
  <si>
    <t>202509</t>
  </si>
  <si>
    <t>202510</t>
  </si>
  <si>
    <t>202511</t>
  </si>
  <si>
    <t>202512</t>
  </si>
  <si>
    <t>No existe información actualizada del periodo fiscal 2022, 2023, 2024 y 2025</t>
  </si>
  <si>
    <t>Data generated on Thursday</t>
  </si>
  <si>
    <t xml:space="preserve"> March 19</t>
  </si>
  <si>
    <t xml:space="preserve"> 2026 at 10:58:05 AM EST</t>
  </si>
  <si>
    <t>Area/Partners of Origin</t>
  </si>
  <si>
    <t>January 2025 - December 2025</t>
  </si>
  <si>
    <t>And Consumption Commodities Imported</t>
  </si>
  <si>
    <t>Quantities/Unit Values in Dollars</t>
  </si>
  <si>
    <t>Period/Period %  Change (Unit Value)</t>
  </si>
  <si>
    <t>Period/Period %  Change (Qty)</t>
  </si>
  <si>
    <t>2025-2025</t>
  </si>
  <si>
    <t>434.9</t>
  </si>
  <si>
    <t>57,002.3</t>
  </si>
  <si>
    <t>441.1</t>
  </si>
  <si>
    <t>56,483.4</t>
  </si>
  <si>
    <t>464.9</t>
  </si>
  <si>
    <t>41,510.4</t>
  </si>
  <si>
    <t>442.2</t>
  </si>
  <si>
    <t>53,101.5</t>
  </si>
  <si>
    <t>453.7</t>
  </si>
  <si>
    <t>58,789.9</t>
  </si>
  <si>
    <t>446.9</t>
  </si>
  <si>
    <t>60,173.9</t>
  </si>
  <si>
    <t>447.2</t>
  </si>
  <si>
    <t>60,336.8</t>
  </si>
  <si>
    <t>459.4</t>
  </si>
  <si>
    <t>46,124.8</t>
  </si>
  <si>
    <t>519.0</t>
  </si>
  <si>
    <t>23,807.6</t>
  </si>
  <si>
    <t>518.4</t>
  </si>
  <si>
    <t>20,542.4</t>
  </si>
  <si>
    <t>516.2</t>
  </si>
  <si>
    <t>26,633.0</t>
  </si>
  <si>
    <t>509.3</t>
  </si>
  <si>
    <t>50,169.4</t>
  </si>
  <si>
    <t>462.5</t>
  </si>
  <si>
    <t>554,675.3</t>
  </si>
  <si>
    <t>-1.0</t>
  </si>
  <si>
    <t>Anio</t>
  </si>
  <si>
    <t>Codigo producto</t>
  </si>
  <si>
    <t>Producto</t>
  </si>
  <si>
    <t>Pais origen</t>
  </si>
  <si>
    <t>Unidad</t>
  </si>
  <si>
    <t>Volumen</t>
  </si>
  <si>
    <t>USD CIF</t>
  </si>
  <si>
    <t>Los demás plátanos o bananas frescos o secos (desde 2012</t>
  </si>
  <si>
    <t>Kilo neto</t>
  </si>
  <si>
    <t>COMMODITY</t>
  </si>
  <si>
    <t>COUNTRY NAME</t>
  </si>
  <si>
    <t>UNIT1</t>
  </si>
  <si>
    <t>UNIT2</t>
  </si>
  <si>
    <t>CURRENT MONTH QUANTITY1</t>
  </si>
  <si>
    <t>CURRENT MONTH QUANTITY2</t>
  </si>
  <si>
    <t>CURRENT MONTH VALUE</t>
  </si>
  <si>
    <t>CUMULATIVE YEAR TO DATE QUANTITY1</t>
  </si>
  <si>
    <t>CUMULATIVE YEAR TO DATE QUANTITY2</t>
  </si>
  <si>
    <t>CUMULATIVE YEAR TO DATE VALUE</t>
  </si>
  <si>
    <t>0803.90-100</t>
  </si>
  <si>
    <t>'406</t>
  </si>
  <si>
    <t>ECUADOR</t>
  </si>
  <si>
    <t>Year,'2025</t>
  </si>
  <si>
    <t>MONTH</t>
  </si>
  <si>
    <t>Code du produit SH</t>
  </si>
  <si>
    <t>Poids en KG Janvier 2025</t>
  </si>
  <si>
    <t>Valeur DHS Janvier 2025</t>
  </si>
  <si>
    <t>Poids en KG Février 2025</t>
  </si>
  <si>
    <t>Valeur DHS Février 2025</t>
  </si>
  <si>
    <t>Poids en KG Mars 2025</t>
  </si>
  <si>
    <t>Valeur DHS Mars 2025</t>
  </si>
  <si>
    <t>Poids en KG Avril 2025</t>
  </si>
  <si>
    <t>Valeur DHS Avril 2025</t>
  </si>
  <si>
    <t>Poids en KG Mai 2025</t>
  </si>
  <si>
    <t>Valeur DHS Mai 2025</t>
  </si>
  <si>
    <t>Poids en KG Juin 2025</t>
  </si>
  <si>
    <t>Valeur DHS Juin 2025</t>
  </si>
  <si>
    <t>Poids en KG Juillet 2025</t>
  </si>
  <si>
    <t>Valeur DHS Juillet 2025</t>
  </si>
  <si>
    <t>Poids en KG Août 2025</t>
  </si>
  <si>
    <t>Valeur DHS Août 2025</t>
  </si>
  <si>
    <t>Poids en KG Septembre 2025</t>
  </si>
  <si>
    <t>Valeur DHS Septembre 2025</t>
  </si>
  <si>
    <t>Poids en KG Octobre 2025</t>
  </si>
  <si>
    <t>Valeur DHS Octobre 2025</t>
  </si>
  <si>
    <t>Poids en KG Novembre 2025</t>
  </si>
  <si>
    <t>Valeur DHS Novembre 2025</t>
  </si>
  <si>
    <t>Poids en KG Décembre 2025</t>
  </si>
  <si>
    <t>Valeur DHS Décembre 2025</t>
  </si>
  <si>
    <t>0803900010</t>
  </si>
  <si>
    <t>08799: External trade in goods, by country, commodity number, month and imports/exports</t>
  </si>
  <si>
    <t>2025M01</t>
  </si>
  <si>
    <t>2025M02</t>
  </si>
  <si>
    <t>2025M03</t>
  </si>
  <si>
    <t>2025M04</t>
  </si>
  <si>
    <t>2025M05</t>
  </si>
  <si>
    <t>2025M06</t>
  </si>
  <si>
    <t>2025M07</t>
  </si>
  <si>
    <t>2025M08</t>
  </si>
  <si>
    <t>2025M09</t>
  </si>
  <si>
    <t>2025M10</t>
  </si>
  <si>
    <t>2025M11</t>
  </si>
  <si>
    <t>2025M12</t>
  </si>
  <si>
    <t xml:space="preserve">Information about the validity and annual changes in the commodity numbers can be found at [Commodity List External Trade](https://www.ssb.no/en/utenriksokonomi/varefortegnelse/commodity-list-external-trade).
</t>
  </si>
  <si>
    <t>For more information, see [About the statistics](https://www.ssb.no/en/muh).</t>
  </si>
  <si>
    <t>On May 15, 2025, the scope of goods for municipal waste (item numbers 26.21.1000 and 38.25.1000) was changed. Read more about this in the 'Statistics under production' section.</t>
  </si>
  <si>
    <t xml:space="preserve"> +47 62 88 50 00</t>
  </si>
  <si>
    <t>External PROD database O_STATMETA_24 as 2.4</t>
  </si>
  <si>
    <t>08799</t>
  </si>
  <si>
    <t>Latest update:</t>
  </si>
  <si>
    <t>20260316 08:00</t>
  </si>
  <si>
    <t>Fuente:</t>
  </si>
  <si>
    <t>Fecha:</t>
  </si>
  <si>
    <t xml:space="preserve">Fecha: </t>
  </si>
  <si>
    <t>No existe información actualizada del periodo fiscal 2022 hasta el 2025</t>
  </si>
  <si>
    <t>Suma de altQty</t>
  </si>
  <si>
    <t>Suma de cifvalue</t>
  </si>
  <si>
    <t>Suma de fobvalue</t>
  </si>
  <si>
    <t>Suma de primaryValue</t>
  </si>
  <si>
    <t>Suma de qty</t>
  </si>
  <si>
    <t>Date of data</t>
  </si>
  <si>
    <t>Commodity code</t>
  </si>
  <si>
    <t>Commodity</t>
  </si>
  <si>
    <t>Trading partner code</t>
  </si>
  <si>
    <t>Trading partner</t>
  </si>
  <si>
    <t>Customs Regime code</t>
  </si>
  <si>
    <t>Customs Regime</t>
  </si>
  <si>
    <t>Quantity</t>
  </si>
  <si>
    <t>Unit</t>
  </si>
  <si>
    <t>Supplementary Quantity</t>
  </si>
  <si>
    <t>Supplementary Unit</t>
  </si>
  <si>
    <t>US dollar</t>
  </si>
  <si>
    <t>Other bananas, fresh or dried, excl.plantains</t>
  </si>
  <si>
    <t>Ordinary Trade</t>
  </si>
  <si>
    <t>Kilogram</t>
  </si>
  <si>
    <t>?</t>
  </si>
  <si>
    <t>14,668,863</t>
  </si>
  <si>
    <t>14,994,152</t>
  </si>
  <si>
    <t>14,493,449</t>
  </si>
  <si>
    <t>19,023,413</t>
  </si>
  <si>
    <t>25,427,008</t>
  </si>
  <si>
    <t>26,258,699</t>
  </si>
  <si>
    <t>27,907,473</t>
  </si>
  <si>
    <t>16,826,904</t>
  </si>
  <si>
    <t>14,588,434</t>
  </si>
  <si>
    <t>14,674,106</t>
  </si>
  <si>
    <t>12,671,950</t>
  </si>
  <si>
    <t>9,060,408</t>
  </si>
  <si>
    <t>Precios Banano 2025</t>
  </si>
  <si>
    <r>
      <t>Valor Unitario FOB
por TM en USD
(</t>
    </r>
    <r>
      <rPr>
        <b/>
        <i/>
        <sz val="9"/>
        <color indexed="8"/>
        <rFont val="Arial"/>
        <family val="2"/>
      </rPr>
      <t>Unit Value</t>
    </r>
    <r>
      <rPr>
        <b/>
        <sz val="9"/>
        <color indexed="8"/>
        <rFont val="Arial"/>
        <family val="2"/>
      </rPr>
      <t xml:space="preserve"> en Data original)
</t>
    </r>
    <r>
      <rPr>
        <b/>
        <sz val="9"/>
        <color rgb="FFFF0000"/>
        <rFont val="Arial"/>
        <family val="2"/>
      </rPr>
      <t>a</t>
    </r>
    <r>
      <rPr>
        <b/>
        <sz val="9"/>
        <color indexed="8"/>
        <rFont val="Arial"/>
        <family val="2"/>
      </rPr>
      <t xml:space="preserve"> </t>
    </r>
  </si>
  <si>
    <r>
      <t>Valor en Euros €
CIF
(</t>
    </r>
    <r>
      <rPr>
        <b/>
        <i/>
        <sz val="9"/>
        <rFont val="Arial"/>
        <family val="2"/>
      </rPr>
      <t>Value in Euros</t>
    </r>
    <r>
      <rPr>
        <b/>
        <sz val="9"/>
        <rFont val="Arial"/>
        <family val="2"/>
      </rPr>
      <t xml:space="preserve"> en Data original)
</t>
    </r>
    <r>
      <rPr>
        <b/>
        <sz val="9"/>
        <color rgb="FFFF0000"/>
        <rFont val="Arial"/>
        <family val="2"/>
      </rPr>
      <t>a</t>
    </r>
    <r>
      <rPr>
        <b/>
        <sz val="9"/>
        <rFont val="Arial"/>
        <family val="2"/>
      </rPr>
      <t xml:space="preserve"> </t>
    </r>
  </si>
  <si>
    <t>https://ec.europa.eu/eurostat/cache/metadata/en/ext_go_detail_sims.htm</t>
  </si>
  <si>
    <t>Nota:</t>
  </si>
  <si>
    <t>En la referencia de la data, en la sección de conceptos estadísticos y definiciones se indica que el valor comercial se denomina valoración CIF para las importaciones.</t>
  </si>
  <si>
    <r>
      <t>Valor en Euros € 
CIF
(</t>
    </r>
    <r>
      <rPr>
        <b/>
        <i/>
        <sz val="9"/>
        <rFont val="Arial"/>
        <family val="2"/>
      </rPr>
      <t>Value in Euros</t>
    </r>
    <r>
      <rPr>
        <b/>
        <sz val="9"/>
        <rFont val="Arial"/>
        <family val="2"/>
      </rPr>
      <t xml:space="preserve"> en Data original)
</t>
    </r>
    <r>
      <rPr>
        <b/>
        <sz val="9"/>
        <color rgb="FFFF0000"/>
        <rFont val="Arial"/>
        <family val="2"/>
      </rPr>
      <t>a</t>
    </r>
    <r>
      <rPr>
        <b/>
        <sz val="9"/>
        <rFont val="Arial"/>
        <family val="2"/>
      </rPr>
      <t xml:space="preserve"> </t>
    </r>
  </si>
  <si>
    <r>
      <t xml:space="preserve">Valor en USD
CIF
</t>
    </r>
    <r>
      <rPr>
        <b/>
        <sz val="9"/>
        <color rgb="FFFF0000"/>
        <rFont val="Arial"/>
        <family val="2"/>
      </rPr>
      <t>b</t>
    </r>
  </si>
  <si>
    <t>About Trade Statistics of Japan : Trade Statistics of Japan Ministry of Finance</t>
  </si>
  <si>
    <t>En la página de referencia en la sección sobre las estadísticas de Japón, se indica que el valor comercial de las importaciones esta dado en CIF.</t>
  </si>
  <si>
    <r>
      <t xml:space="preserve">(Valor en miles Yenes Data original)
CIF
</t>
    </r>
    <r>
      <rPr>
        <b/>
        <sz val="9"/>
        <color rgb="FFFF0000"/>
        <rFont val="Arial"/>
        <family val="2"/>
      </rPr>
      <t>a</t>
    </r>
    <r>
      <rPr>
        <b/>
        <sz val="9"/>
        <rFont val="Arial"/>
        <family val="2"/>
      </rPr>
      <t xml:space="preserve"> </t>
    </r>
  </si>
  <si>
    <r>
      <t xml:space="preserve">(Valor en libras)
CIF
</t>
    </r>
    <r>
      <rPr>
        <b/>
        <sz val="9"/>
        <color rgb="FFFF0000"/>
        <rFont val="Arial"/>
        <family val="2"/>
      </rPr>
      <t>a</t>
    </r>
    <r>
      <rPr>
        <b/>
        <sz val="9"/>
        <rFont val="Arial"/>
        <family val="2"/>
      </rPr>
      <t xml:space="preserve"> </t>
    </r>
  </si>
  <si>
    <t>Overseas trade in goods statistics methodology and quality report - GOV.UK</t>
  </si>
  <si>
    <t>En la página de Estadísticas de comercio internacional de bienes, metodología e informe de calidad, se indica que el valor comercial de las importaciones esta dado en CIF.</t>
  </si>
  <si>
    <r>
      <t xml:space="preserve">(Valor en Dírhams Marroquíes Data original)
CIF
</t>
    </r>
    <r>
      <rPr>
        <b/>
        <sz val="9"/>
        <color rgb="FFFF0000"/>
        <rFont val="Arial"/>
        <family val="2"/>
      </rPr>
      <t>a</t>
    </r>
    <r>
      <rPr>
        <b/>
        <sz val="9"/>
        <rFont val="Arial"/>
        <family val="2"/>
      </rPr>
      <t xml:space="preserve"> </t>
    </r>
  </si>
  <si>
    <t>https://services.oc.gov.ma/DataBase/CommerceExterieur/assets/files/GuideCE.pdf</t>
  </si>
  <si>
    <t>En la guía del usuarios de las estadísticas de Comercio Exterior de Marruecos, se indica que el valor comercial de las importaciones esta dado en CIF.</t>
  </si>
  <si>
    <t>https://www.ssb.no/a/metadata/conceptvariable/vardok/2986/en</t>
  </si>
  <si>
    <t>En la página web sobre datos estadísticos de Noruega, se indica que el valor comercial de las importaciones esta dado en CIF.</t>
  </si>
  <si>
    <r>
      <t xml:space="preserve">Valor en USD* 
FOB
</t>
    </r>
    <r>
      <rPr>
        <b/>
        <sz val="9"/>
        <color rgb="FFFF0000"/>
        <rFont val="Arial"/>
        <family val="2"/>
      </rPr>
      <t>b</t>
    </r>
  </si>
  <si>
    <r>
      <t xml:space="preserve">Valor en USD
FOB
</t>
    </r>
    <r>
      <rPr>
        <b/>
        <sz val="9"/>
        <color rgb="FFFF0000"/>
        <rFont val="Arial"/>
        <family val="2"/>
      </rPr>
      <t>b</t>
    </r>
  </si>
  <si>
    <t>http://english.customs.gov.cn/Statics/730a6583-f241-4f04-a10b-af9c6ff8a164.html</t>
  </si>
  <si>
    <t>En las definiciones se indica que el valor comercial se denomina valoración CIF para las importaciones.</t>
  </si>
  <si>
    <r>
      <t xml:space="preserve">Valor en USD
CIF
</t>
    </r>
    <r>
      <rPr>
        <b/>
        <sz val="9"/>
        <color rgb="FFFF0000"/>
        <rFont val="Arial"/>
        <family val="2"/>
      </rPr>
      <t>d = (b*c)</t>
    </r>
  </si>
  <si>
    <r>
      <t xml:space="preserve">Valor en USD
CIF
</t>
    </r>
    <r>
      <rPr>
        <b/>
        <sz val="9"/>
        <color rgb="FFFF0000"/>
        <rFont val="Arial"/>
        <family val="2"/>
      </rPr>
      <t>c = (a*b)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</si>
</sst>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 #,##0.00_ ;_ * \-#,##0.00_ ;_ * &quot;-&quot;??_ ;_ @_ "/>
    <numFmt numFmtId="164" formatCode="_(&quot;$&quot;\ * #,##0.00_);_(&quot;$&quot;\ * \(#,##0.00\);_(&quot;$&quot;\ * &quot;-&quot;??_);_(@_)"/>
    <numFmt numFmtId="165" formatCode="_(* #,##0.00_);_(* \(#,##0.00\);_(* &quot;-&quot;??_);_(@_)"/>
    <numFmt numFmtId="166" formatCode="#,##0.00000"/>
    <numFmt numFmtId="167" formatCode="0.00000"/>
    <numFmt numFmtId="168" formatCode="_([$$-300A]\ * #,##0.0_);_([$$-300A]\ * \(#,##0.0\);_([$$-300A]\ * &quot;-&quot;??_);_(@_)"/>
    <numFmt numFmtId="169" formatCode="_([$$-300A]\ * #,##0.0000_);_([$$-300A]\ * \(#,##0.0000\);_([$$-300A]\ * &quot;-&quot;??_);_(@_)"/>
    <numFmt numFmtId="170" formatCode="mmmm\ dd\,\ yyyy"/>
    <numFmt numFmtId="171" formatCode="_([$€-2]\ * #,##0.00_);_([$€-2]\ * \(#,##0.00\);_([$€-2]\ * &quot;-&quot;??_);_(@_)"/>
    <numFmt numFmtId="172" formatCode="_(&quot;$&quot;\ * #,##0.00000_);_(&quot;$&quot;\ * \(#,##0.00000\);_(&quot;$&quot;\ * &quot;-&quot;??_);_(@_)"/>
    <numFmt numFmtId="173" formatCode="_(&quot;$&quot;\ * #,##0.0000_);_(&quot;$&quot;\ * \(#,##0.0000\);_(&quot;$&quot;\ * &quot;-&quot;??_);_(@_)"/>
    <numFmt numFmtId="174" formatCode="#,##0.##########"/>
    <numFmt numFmtId="175" formatCode="_ [$JPY]\ * #,##0_ ;_ [$JPY]\ * \-#,##0_ ;_ [$JPY]\ * &quot;-&quot;??_ ;_ @_ "/>
    <numFmt numFmtId="176" formatCode="_-[$£-809]* #,##0_-;\-[$£-809]* #,##0_-;_-[$£-809]* &quot;-&quot;_-;_-@_-"/>
    <numFmt numFmtId="177" formatCode="_-* #,##0\ [$MAD-45F]_-;\-* #,##0\ [$MAD-45F]_-;_-* &quot;-&quot;\ [$MAD-45F]_-;_-@_-"/>
    <numFmt numFmtId="178" formatCode="_(&quot;$&quot;\ * #,##0_);_(&quot;$&quot;\ * \(#,##0\);_(&quot;$&quot;\ * &quot;-&quot;??_);_(@_)"/>
    <numFmt numFmtId="179" formatCode="#,##0.00\ [$kr-814]"/>
    <numFmt numFmtId="180" formatCode="_ * #,##0_ ;_ * \-#,##0_ ;_ * &quot;-&quot;??_ ;_ @_ "/>
  </numFmts>
  <fonts count="43" x14ac:knownFonts="1">
    <font>
      <sz val="11"/>
      <color theme="1"/>
      <name val="Calibri"/>
      <family val="2"/>
      <scheme val="minor"/>
    </font>
    <font>
      <sz val="11"/>
      <color theme="1"/>
      <name val="Calibri"/>
      <family val="2"/>
      <scheme val="minor"/>
    </font>
    <font>
      <b/>
      <sz val="9"/>
      <color rgb="FF313131"/>
      <name val="Arial"/>
      <family val="2"/>
    </font>
    <font>
      <u/>
      <sz val="11"/>
      <color theme="10"/>
      <name val="Calibri"/>
      <family val="2"/>
      <charset val="204"/>
    </font>
    <font>
      <b/>
      <sz val="26"/>
      <color rgb="FFFF0000"/>
      <name val="Arial"/>
      <family val="2"/>
    </font>
    <font>
      <sz val="11"/>
      <color rgb="FF0070C0"/>
      <name val="Arial"/>
      <family val="2"/>
    </font>
    <font>
      <sz val="11"/>
      <color indexed="8"/>
      <name val="Arial"/>
      <family val="2"/>
    </font>
    <font>
      <b/>
      <u/>
      <sz val="11"/>
      <color theme="10"/>
      <name val="Arial"/>
      <family val="2"/>
    </font>
    <font>
      <b/>
      <sz val="11"/>
      <color indexed="8"/>
      <name val="Arial"/>
      <family val="2"/>
    </font>
    <font>
      <b/>
      <u/>
      <sz val="12"/>
      <color indexed="8"/>
      <name val="Arial"/>
      <family val="2"/>
    </font>
    <font>
      <sz val="9"/>
      <color indexed="8"/>
      <name val="Arial"/>
      <family val="2"/>
    </font>
    <font>
      <b/>
      <sz val="9"/>
      <color indexed="8"/>
      <name val="Arial"/>
      <family val="2"/>
    </font>
    <font>
      <b/>
      <i/>
      <sz val="9"/>
      <color indexed="8"/>
      <name val="Arial"/>
      <family val="2"/>
    </font>
    <font>
      <b/>
      <sz val="9"/>
      <color rgb="FFFF0000"/>
      <name val="Arial"/>
      <family val="2"/>
    </font>
    <font>
      <sz val="10"/>
      <name val="Arial"/>
      <family val="2"/>
    </font>
    <font>
      <b/>
      <sz val="9"/>
      <name val="Arial"/>
      <family val="2"/>
    </font>
    <font>
      <sz val="9"/>
      <name val="Arial"/>
      <family val="2"/>
    </font>
    <font>
      <b/>
      <u/>
      <sz val="11"/>
      <color indexed="8"/>
      <name val="Arial"/>
      <family val="2"/>
    </font>
    <font>
      <sz val="11"/>
      <name val="Arial"/>
      <family val="2"/>
    </font>
    <font>
      <b/>
      <i/>
      <sz val="9"/>
      <name val="Arial"/>
      <family val="2"/>
    </font>
    <font>
      <sz val="12"/>
      <color indexed="8"/>
      <name val="Arial"/>
      <family val="2"/>
    </font>
    <font>
      <b/>
      <sz val="12"/>
      <color theme="1"/>
      <name val="Calibri"/>
      <family val="2"/>
      <charset val="204"/>
      <scheme val="minor"/>
    </font>
    <font>
      <sz val="10"/>
      <color theme="1"/>
      <name val="Calibri"/>
      <family val="2"/>
      <scheme val="minor"/>
    </font>
    <font>
      <b/>
      <sz val="14"/>
      <color theme="1"/>
      <name val="Times New Roman"/>
      <family val="1"/>
      <charset val="204"/>
    </font>
    <font>
      <b/>
      <sz val="12"/>
      <color theme="1"/>
      <name val="Times New Roman"/>
      <family val="1"/>
      <charset val="204"/>
    </font>
    <font>
      <sz val="11"/>
      <color rgb="FFFF0000"/>
      <name val="Calibri"/>
      <family val="2"/>
      <scheme val="minor"/>
    </font>
    <font>
      <sz val="9"/>
      <color rgb="FFFF0000"/>
      <name val="Arial"/>
      <family val="2"/>
    </font>
    <font>
      <sz val="9"/>
      <color theme="1"/>
      <name val="Arial"/>
      <family val="2"/>
    </font>
    <font>
      <b/>
      <sz val="14"/>
      <color rgb="FF000000"/>
      <name val="Calibri"/>
      <family val="2"/>
    </font>
    <font>
      <b/>
      <sz val="11"/>
      <color rgb="FF000000"/>
      <name val="Calibri"/>
      <family val="2"/>
    </font>
    <font>
      <b/>
      <sz val="11"/>
      <color theme="1"/>
      <name val="Calibri"/>
      <family val="2"/>
      <scheme val="minor"/>
    </font>
    <font>
      <sz val="8"/>
      <name val="Calibri"/>
      <family val="2"/>
      <scheme val="minor"/>
    </font>
    <font>
      <sz val="11"/>
      <color indexed="8"/>
      <name val="Calibri"/>
      <family val="2"/>
      <scheme val="minor"/>
    </font>
    <font>
      <b/>
      <sz val="9"/>
      <name val="Arial"/>
    </font>
    <font>
      <sz val="9"/>
      <name val="Arial"/>
    </font>
    <font>
      <b/>
      <sz val="9"/>
      <color indexed="9"/>
      <name val="Arial"/>
    </font>
    <font>
      <sz val="12"/>
      <color theme="1"/>
      <name val="Calibri"/>
      <family val="2"/>
      <scheme val="minor"/>
    </font>
    <font>
      <b/>
      <u/>
      <sz val="11"/>
      <color rgb="FF0070C0"/>
      <name val="Arial"/>
      <family val="2"/>
    </font>
    <font>
      <b/>
      <sz val="10"/>
      <color theme="1"/>
      <name val="Calibri"/>
      <family val="2"/>
      <scheme val="minor"/>
    </font>
    <font>
      <sz val="11"/>
      <color rgb="FF000000"/>
      <name val="Calibri"/>
      <family val="2"/>
    </font>
    <font>
      <sz val="10"/>
      <color theme="1"/>
      <name val="Arial"/>
      <family val="2"/>
    </font>
    <font>
      <sz val="10"/>
      <color rgb="FF212529"/>
      <name val="Arial"/>
      <family val="2"/>
    </font>
    <font>
      <b/>
      <sz val="9"/>
      <color theme="1"/>
      <name val="Arial"/>
      <family val="2"/>
    </font>
  </fonts>
  <fills count="18">
    <fill>
      <patternFill patternType="none"/>
    </fill>
    <fill>
      <patternFill patternType="gray125"/>
    </fill>
    <fill>
      <patternFill patternType="solid">
        <fgColor rgb="FFFFFFFF"/>
        <bgColor indexed="64"/>
      </patternFill>
    </fill>
    <fill>
      <patternFill patternType="solid">
        <fgColor theme="8" tint="0.59999389629810485"/>
        <bgColor indexed="64"/>
      </patternFill>
    </fill>
    <fill>
      <patternFill patternType="solid">
        <fgColor rgb="FF85B6FD"/>
        <bgColor indexed="64"/>
      </patternFill>
    </fill>
    <fill>
      <patternFill patternType="solid">
        <fgColor theme="4" tint="0.59999389629810485"/>
        <bgColor indexed="64"/>
      </patternFill>
    </fill>
    <fill>
      <patternFill patternType="solid">
        <fgColor indexed="44"/>
        <bgColor indexed="64"/>
      </patternFill>
    </fill>
    <fill>
      <patternFill patternType="solid">
        <fgColor rgb="FF3BC59A"/>
        <bgColor indexed="64"/>
      </patternFill>
    </fill>
    <fill>
      <patternFill patternType="solid">
        <fgColor rgb="FF36B890"/>
        <bgColor indexed="64"/>
      </patternFill>
    </fill>
    <fill>
      <patternFill patternType="solid">
        <fgColor rgb="FF35C991"/>
        <bgColor indexed="64"/>
      </patternFill>
    </fill>
    <fill>
      <patternFill patternType="solid">
        <fgColor rgb="FF4669AF"/>
      </patternFill>
    </fill>
    <fill>
      <patternFill patternType="solid">
        <fgColor rgb="FF0096DC"/>
      </patternFill>
    </fill>
    <fill>
      <patternFill patternType="mediumGray">
        <bgColor indexed="22"/>
      </patternFill>
    </fill>
    <fill>
      <patternFill patternType="solid">
        <fgColor rgb="FFDCE6F1"/>
      </patternFill>
    </fill>
    <fill>
      <patternFill patternType="solid">
        <fgColor rgb="FFF6F6F6"/>
      </patternFill>
    </fill>
    <fill>
      <patternFill patternType="solid">
        <fgColor theme="4" tint="0.79998168889431442"/>
        <bgColor indexed="64"/>
      </patternFill>
    </fill>
    <fill>
      <patternFill patternType="solid">
        <fgColor theme="0"/>
        <bgColor indexed="64"/>
      </patternFill>
    </fill>
    <fill>
      <patternFill patternType="solid">
        <fgColor theme="4"/>
        <bgColor indexed="64"/>
      </patternFill>
    </fill>
  </fills>
  <borders count="11">
    <border>
      <left/>
      <right/>
      <top/>
      <bottom/>
      <diagonal/>
    </border>
    <border>
      <left style="thin">
        <color theme="4" tint="0.39997558519241921"/>
      </left>
      <right/>
      <top style="double">
        <color theme="4"/>
      </top>
      <bottom style="thin">
        <color theme="4" tint="0.39997558519241921"/>
      </bottom>
      <diagonal/>
    </border>
    <border>
      <left/>
      <right/>
      <top style="double">
        <color theme="4"/>
      </top>
      <bottom style="thin">
        <color theme="4" tint="0.3999755851924192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rgb="FFB0B0B0"/>
      </left>
      <right style="thin">
        <color rgb="FFB0B0B0"/>
      </right>
      <top style="thin">
        <color rgb="FFB0B0B0"/>
      </top>
      <bottom style="thin">
        <color rgb="FFB0B0B0"/>
      </bottom>
      <diagonal/>
    </border>
    <border>
      <left/>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s>
  <cellStyleXfs count="10">
    <xf numFmtId="0" fontId="0" fillId="0" borderId="0"/>
    <xf numFmtId="165" fontId="1" fillId="0" borderId="0" applyFont="0" applyFill="0" applyBorder="0" applyAlignment="0" applyProtection="0"/>
    <xf numFmtId="164" fontId="1" fillId="0" borderId="0" applyFont="0" applyFill="0" applyBorder="0" applyAlignment="0" applyProtection="0"/>
    <xf numFmtId="0" fontId="3" fillId="0" borderId="0" applyNumberFormat="0" applyFill="0" applyBorder="0" applyAlignment="0" applyProtection="0"/>
    <xf numFmtId="0" fontId="14" fillId="0" borderId="0">
      <alignment vertical="center"/>
    </xf>
    <xf numFmtId="164" fontId="14" fillId="0" borderId="0" applyFont="0" applyFill="0" applyBorder="0" applyAlignment="0" applyProtection="0">
      <alignment vertical="center"/>
    </xf>
    <xf numFmtId="0" fontId="18" fillId="0" borderId="0"/>
    <xf numFmtId="0" fontId="32" fillId="0" borderId="0"/>
    <xf numFmtId="0" fontId="36" fillId="0" borderId="0"/>
    <xf numFmtId="0" fontId="39" fillId="0" borderId="0" applyBorder="0"/>
  </cellStyleXfs>
  <cellXfs count="152">
    <xf numFmtId="0" fontId="0" fillId="0" borderId="0" xfId="0"/>
    <xf numFmtId="0" fontId="0" fillId="0" borderId="0" xfId="0" pivotButton="1"/>
    <xf numFmtId="0" fontId="0" fillId="0" borderId="0" xfId="0" applyAlignment="1">
      <alignment horizontal="left"/>
    </xf>
    <xf numFmtId="167" fontId="0" fillId="0" borderId="0" xfId="0" applyNumberFormat="1"/>
    <xf numFmtId="0" fontId="2" fillId="2" borderId="1" xfId="0" applyFont="1" applyFill="1" applyBorder="1" applyAlignment="1">
      <alignment wrapText="1"/>
    </xf>
    <xf numFmtId="166" fontId="2" fillId="2" borderId="2" xfId="0" applyNumberFormat="1" applyFont="1" applyFill="1" applyBorder="1" applyAlignment="1">
      <alignment horizontal="right" wrapText="1"/>
    </xf>
    <xf numFmtId="0" fontId="3" fillId="0" borderId="0" xfId="3"/>
    <xf numFmtId="0" fontId="4" fillId="0" borderId="0" xfId="0" applyFont="1"/>
    <xf numFmtId="0" fontId="5" fillId="0" borderId="0" xfId="0" applyFont="1"/>
    <xf numFmtId="0" fontId="6" fillId="0" borderId="0" xfId="0" applyFont="1"/>
    <xf numFmtId="0" fontId="7" fillId="0" borderId="0" xfId="3" applyFont="1"/>
    <xf numFmtId="0" fontId="8" fillId="0" borderId="0" xfId="0" applyFont="1"/>
    <xf numFmtId="0" fontId="9" fillId="0" borderId="0" xfId="0" applyFont="1"/>
    <xf numFmtId="0" fontId="10" fillId="0" borderId="0" xfId="0" applyFont="1"/>
    <xf numFmtId="0" fontId="11" fillId="4" borderId="3"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5" fillId="0" borderId="0" xfId="4" applyFont="1" applyAlignment="1">
      <alignment horizontal="right" vertical="center"/>
    </xf>
    <xf numFmtId="0" fontId="16" fillId="0" borderId="0" xfId="4" applyFont="1">
      <alignment vertical="center"/>
    </xf>
    <xf numFmtId="0" fontId="16" fillId="0" borderId="0" xfId="4" applyFont="1" applyAlignment="1"/>
    <xf numFmtId="0" fontId="15" fillId="0" borderId="0" xfId="4" applyFont="1">
      <alignment vertical="center"/>
    </xf>
    <xf numFmtId="0" fontId="16" fillId="0" borderId="0" xfId="0" applyFont="1"/>
    <xf numFmtId="0" fontId="17" fillId="0" borderId="0" xfId="0" applyFont="1"/>
    <xf numFmtId="0" fontId="15" fillId="6" borderId="3" xfId="6" applyFont="1" applyFill="1" applyBorder="1" applyAlignment="1">
      <alignment horizontal="center" wrapText="1"/>
    </xf>
    <xf numFmtId="0" fontId="15" fillId="6" borderId="3" xfId="6" applyFont="1" applyFill="1" applyBorder="1" applyAlignment="1">
      <alignment horizontal="center" vertical="center" wrapText="1"/>
    </xf>
    <xf numFmtId="17" fontId="15" fillId="6" borderId="3" xfId="6" applyNumberFormat="1" applyFont="1" applyFill="1" applyBorder="1"/>
    <xf numFmtId="171" fontId="16" fillId="0" borderId="3" xfId="6" applyNumberFormat="1" applyFont="1" applyBorder="1" applyAlignment="1">
      <alignment horizontal="center" vertical="center"/>
    </xf>
    <xf numFmtId="172" fontId="16" fillId="0" borderId="3" xfId="2" applyNumberFormat="1" applyFont="1" applyBorder="1" applyAlignment="1">
      <alignment horizontal="center" vertical="center"/>
    </xf>
    <xf numFmtId="164" fontId="16" fillId="0" borderId="3" xfId="2" applyFont="1" applyBorder="1" applyAlignment="1">
      <alignment horizontal="center" vertical="center"/>
    </xf>
    <xf numFmtId="173" fontId="16" fillId="0" borderId="3" xfId="2" applyNumberFormat="1" applyFont="1" applyBorder="1" applyAlignment="1">
      <alignment horizontal="center" vertical="center"/>
    </xf>
    <xf numFmtId="0" fontId="15" fillId="0" borderId="0" xfId="6" applyFont="1" applyAlignment="1">
      <alignment horizontal="right"/>
    </xf>
    <xf numFmtId="0" fontId="10" fillId="0" borderId="0" xfId="0" applyFont="1" applyAlignment="1">
      <alignment horizontal="right"/>
    </xf>
    <xf numFmtId="165" fontId="16" fillId="0" borderId="3" xfId="1" applyFont="1" applyBorder="1" applyAlignment="1">
      <alignment horizontal="center" vertical="center"/>
    </xf>
    <xf numFmtId="17" fontId="11" fillId="4" borderId="3" xfId="0" applyNumberFormat="1" applyFont="1" applyFill="1" applyBorder="1" applyAlignment="1">
      <alignment horizontal="left"/>
    </xf>
    <xf numFmtId="4" fontId="10" fillId="0" borderId="3" xfId="1" applyNumberFormat="1" applyFont="1" applyBorder="1"/>
    <xf numFmtId="164" fontId="10" fillId="0" borderId="3" xfId="2" applyFont="1" applyBorder="1"/>
    <xf numFmtId="173" fontId="10" fillId="0" borderId="3" xfId="2" applyNumberFormat="1" applyFont="1" applyBorder="1"/>
    <xf numFmtId="4" fontId="10" fillId="0" borderId="3" xfId="0" applyNumberFormat="1" applyFont="1" applyBorder="1"/>
    <xf numFmtId="0" fontId="10" fillId="0" borderId="0" xfId="0" applyFont="1" applyAlignment="1">
      <alignment vertical="center"/>
    </xf>
    <xf numFmtId="0" fontId="22" fillId="0" borderId="0" xfId="0" applyFont="1" applyAlignment="1">
      <alignment vertical="top" wrapText="1"/>
    </xf>
    <xf numFmtId="0" fontId="23" fillId="0" borderId="0" xfId="0" applyFont="1" applyAlignment="1">
      <alignment vertical="top" wrapText="1"/>
    </xf>
    <xf numFmtId="49" fontId="22" fillId="0" borderId="0" xfId="0" applyNumberFormat="1" applyFont="1" applyAlignment="1">
      <alignment vertical="top" wrapText="1"/>
    </xf>
    <xf numFmtId="0" fontId="24" fillId="7" borderId="5" xfId="0" applyFont="1" applyFill="1" applyBorder="1" applyAlignment="1">
      <alignment horizontal="center" vertical="top" wrapText="1"/>
    </xf>
    <xf numFmtId="0" fontId="24" fillId="8" borderId="6" xfId="0" applyFont="1" applyFill="1" applyBorder="1" applyAlignment="1">
      <alignment horizontal="center" vertical="top" wrapText="1"/>
    </xf>
    <xf numFmtId="0" fontId="24" fillId="7" borderId="6" xfId="0" applyFont="1" applyFill="1" applyBorder="1" applyAlignment="1">
      <alignment horizontal="center" vertical="top" wrapText="1"/>
    </xf>
    <xf numFmtId="49" fontId="24" fillId="9" borderId="4" xfId="0" applyNumberFormat="1" applyFont="1" applyFill="1" applyBorder="1" applyAlignment="1">
      <alignment horizontal="center" vertical="top" wrapText="1"/>
    </xf>
    <xf numFmtId="0" fontId="24" fillId="9" borderId="4" xfId="0" applyFont="1" applyFill="1" applyBorder="1" applyAlignment="1">
      <alignment horizontal="center" vertical="top" wrapText="1"/>
    </xf>
    <xf numFmtId="165" fontId="0" fillId="0" borderId="0" xfId="0" applyNumberFormat="1"/>
    <xf numFmtId="0" fontId="0" fillId="0" borderId="0" xfId="0" applyAlignment="1">
      <alignment vertical="center"/>
    </xf>
    <xf numFmtId="0" fontId="2" fillId="3" borderId="0" xfId="0" applyFont="1" applyFill="1" applyAlignment="1">
      <alignment horizontal="center" wrapText="1"/>
    </xf>
    <xf numFmtId="4" fontId="16" fillId="0" borderId="3" xfId="6" applyNumberFormat="1" applyFont="1" applyBorder="1" applyAlignment="1">
      <alignment horizontal="right" vertical="center"/>
    </xf>
    <xf numFmtId="3" fontId="16" fillId="0" borderId="3" xfId="6" applyNumberFormat="1" applyFont="1" applyBorder="1" applyAlignment="1">
      <alignment horizontal="right" vertical="center"/>
    </xf>
    <xf numFmtId="165" fontId="16" fillId="0" borderId="3" xfId="1" applyFont="1" applyBorder="1" applyAlignment="1">
      <alignment horizontal="right" vertical="center"/>
    </xf>
    <xf numFmtId="3" fontId="16" fillId="0" borderId="3" xfId="1" applyNumberFormat="1" applyFont="1" applyBorder="1" applyAlignment="1">
      <alignment horizontal="right" vertical="center"/>
    </xf>
    <xf numFmtId="164" fontId="16" fillId="0" borderId="3" xfId="2" applyFont="1" applyBorder="1" applyAlignment="1">
      <alignment horizontal="right" vertical="center"/>
    </xf>
    <xf numFmtId="4" fontId="16" fillId="0" borderId="3" xfId="6" applyNumberFormat="1" applyFont="1" applyBorder="1" applyAlignment="1">
      <alignment vertical="center"/>
    </xf>
    <xf numFmtId="3" fontId="16" fillId="0" borderId="3" xfId="6" applyNumberFormat="1" applyFont="1" applyBorder="1" applyAlignment="1">
      <alignment vertical="center"/>
    </xf>
    <xf numFmtId="170" fontId="0" fillId="0" borderId="0" xfId="0" applyNumberFormat="1" applyAlignment="1">
      <alignment horizontal="left" vertical="center"/>
    </xf>
    <xf numFmtId="0" fontId="25" fillId="0" borderId="0" xfId="0" applyFont="1"/>
    <xf numFmtId="175" fontId="16" fillId="0" borderId="3" xfId="6" applyNumberFormat="1" applyFont="1" applyBorder="1" applyAlignment="1">
      <alignment horizontal="center" vertical="center"/>
    </xf>
    <xf numFmtId="176" fontId="16" fillId="0" borderId="3" xfId="6" applyNumberFormat="1" applyFont="1" applyBorder="1" applyAlignment="1">
      <alignment horizontal="center" vertical="center"/>
    </xf>
    <xf numFmtId="177" fontId="16" fillId="0" borderId="3" xfId="6" applyNumberFormat="1" applyFont="1" applyBorder="1" applyAlignment="1">
      <alignment horizontal="center" vertical="center"/>
    </xf>
    <xf numFmtId="178" fontId="16" fillId="0" borderId="3" xfId="2" applyNumberFormat="1" applyFont="1" applyBorder="1" applyAlignment="1">
      <alignment horizontal="center" vertical="center"/>
    </xf>
    <xf numFmtId="179" fontId="16" fillId="0" borderId="3" xfId="6" applyNumberFormat="1" applyFont="1" applyBorder="1" applyAlignment="1">
      <alignment horizontal="center" vertical="center"/>
    </xf>
    <xf numFmtId="180" fontId="0" fillId="0" borderId="0" xfId="1" applyNumberFormat="1" applyFont="1"/>
    <xf numFmtId="1" fontId="0" fillId="0" borderId="0" xfId="0" applyNumberFormat="1"/>
    <xf numFmtId="0" fontId="7" fillId="0" borderId="0" xfId="3" applyFont="1" applyAlignment="1">
      <alignment vertical="center"/>
    </xf>
    <xf numFmtId="0" fontId="30" fillId="0" borderId="0" xfId="0" applyFont="1"/>
    <xf numFmtId="0" fontId="0" fillId="0" borderId="4" xfId="0" applyBorder="1"/>
    <xf numFmtId="14" fontId="0" fillId="0" borderId="0" xfId="0" applyNumberFormat="1"/>
    <xf numFmtId="0" fontId="37" fillId="0" borderId="0" xfId="0" applyFont="1"/>
    <xf numFmtId="0" fontId="32" fillId="0" borderId="0" xfId="7"/>
    <xf numFmtId="0" fontId="33" fillId="0" borderId="0" xfId="7" applyFont="1" applyAlignment="1">
      <alignment horizontal="left" vertical="center"/>
    </xf>
    <xf numFmtId="0" fontId="34" fillId="0" borderId="0" xfId="7" applyFont="1" applyAlignment="1">
      <alignment horizontal="left" vertical="center"/>
    </xf>
    <xf numFmtId="0" fontId="35" fillId="10" borderId="7" xfId="7" applyFont="1" applyFill="1" applyBorder="1" applyAlignment="1">
      <alignment horizontal="left" vertical="center"/>
    </xf>
    <xf numFmtId="0" fontId="35" fillId="10" borderId="7" xfId="7" applyFont="1" applyFill="1" applyBorder="1" applyAlignment="1">
      <alignment horizontal="center" vertical="center"/>
    </xf>
    <xf numFmtId="0" fontId="35" fillId="10" borderId="7" xfId="7" applyFont="1" applyFill="1" applyBorder="1" applyAlignment="1">
      <alignment horizontal="right" vertical="center"/>
    </xf>
    <xf numFmtId="0" fontId="33" fillId="11" borderId="7" xfId="7" applyFont="1" applyFill="1" applyBorder="1" applyAlignment="1">
      <alignment horizontal="left" vertical="center"/>
    </xf>
    <xf numFmtId="0" fontId="33" fillId="13" borderId="7" xfId="7" applyFont="1" applyFill="1" applyBorder="1" applyAlignment="1">
      <alignment horizontal="left" vertical="center"/>
    </xf>
    <xf numFmtId="0" fontId="32" fillId="12" borderId="0" xfId="7" applyFill="1"/>
    <xf numFmtId="3" fontId="34" fillId="0" borderId="0" xfId="7" applyNumberFormat="1" applyFont="1" applyAlignment="1">
      <alignment horizontal="right" vertical="center" shrinkToFit="1"/>
    </xf>
    <xf numFmtId="3" fontId="34" fillId="14" borderId="0" xfId="7" applyNumberFormat="1" applyFont="1" applyFill="1" applyAlignment="1">
      <alignment horizontal="right" vertical="center" shrinkToFit="1"/>
    </xf>
    <xf numFmtId="174" fontId="34" fillId="0" borderId="0" xfId="7" applyNumberFormat="1" applyFont="1" applyAlignment="1">
      <alignment horizontal="right" vertical="center" shrinkToFit="1"/>
    </xf>
    <xf numFmtId="174" fontId="34" fillId="14" borderId="0" xfId="7" applyNumberFormat="1" applyFont="1" applyFill="1" applyAlignment="1">
      <alignment horizontal="right" vertical="center" shrinkToFit="1"/>
    </xf>
    <xf numFmtId="4" fontId="34" fillId="0" borderId="0" xfId="7" applyNumberFormat="1" applyFont="1" applyAlignment="1">
      <alignment horizontal="right" vertical="center" shrinkToFit="1"/>
    </xf>
    <xf numFmtId="4" fontId="34" fillId="14" borderId="0" xfId="7" applyNumberFormat="1" applyFont="1" applyFill="1" applyAlignment="1">
      <alignment horizontal="right" vertical="center" shrinkToFit="1"/>
    </xf>
    <xf numFmtId="0" fontId="22" fillId="0" borderId="4" xfId="0" applyFont="1" applyBorder="1"/>
    <xf numFmtId="165" fontId="0" fillId="0" borderId="4" xfId="1" applyFont="1" applyBorder="1"/>
    <xf numFmtId="43" fontId="0" fillId="0" borderId="0" xfId="0" applyNumberFormat="1"/>
    <xf numFmtId="0" fontId="0" fillId="0" borderId="4" xfId="0" applyBorder="1" applyAlignment="1">
      <alignment wrapText="1"/>
    </xf>
    <xf numFmtId="0" fontId="30" fillId="0" borderId="0" xfId="0" applyFont="1" applyAlignment="1">
      <alignment vertical="center"/>
    </xf>
    <xf numFmtId="0" fontId="30" fillId="15" borderId="4" xfId="0" applyFont="1" applyFill="1" applyBorder="1"/>
    <xf numFmtId="0" fontId="30" fillId="0" borderId="0" xfId="0" applyFont="1" applyAlignment="1">
      <alignment wrapText="1"/>
    </xf>
    <xf numFmtId="0" fontId="38" fillId="15" borderId="4" xfId="0" applyFont="1" applyFill="1" applyBorder="1" applyAlignment="1">
      <alignment wrapText="1"/>
    </xf>
    <xf numFmtId="0" fontId="30" fillId="15" borderId="4" xfId="0" applyFont="1" applyFill="1" applyBorder="1" applyAlignment="1">
      <alignment horizontal="center" vertical="center"/>
    </xf>
    <xf numFmtId="0" fontId="30" fillId="15" borderId="4" xfId="0" applyFont="1" applyFill="1" applyBorder="1" applyAlignment="1">
      <alignment horizontal="center" vertical="center" wrapText="1"/>
    </xf>
    <xf numFmtId="170" fontId="30" fillId="0" borderId="0" xfId="0" applyNumberFormat="1" applyFont="1" applyAlignment="1">
      <alignment horizontal="left" vertical="center"/>
    </xf>
    <xf numFmtId="14" fontId="30" fillId="0" borderId="0" xfId="0" applyNumberFormat="1" applyFont="1"/>
    <xf numFmtId="0" fontId="30" fillId="0" borderId="4" xfId="0" applyFont="1" applyBorder="1" applyAlignment="1">
      <alignment horizontal="center"/>
    </xf>
    <xf numFmtId="0" fontId="30" fillId="0" borderId="0" xfId="0" applyFont="1" applyAlignment="1">
      <alignment horizontal="center"/>
    </xf>
    <xf numFmtId="0" fontId="0" fillId="0" borderId="4" xfId="0" quotePrefix="1" applyBorder="1" applyAlignment="1">
      <alignment wrapText="1"/>
    </xf>
    <xf numFmtId="165" fontId="0" fillId="0" borderId="4" xfId="1" applyFont="1" applyBorder="1" applyAlignment="1">
      <alignment wrapText="1"/>
    </xf>
    <xf numFmtId="0" fontId="39" fillId="0" borderId="0" xfId="9"/>
    <xf numFmtId="0" fontId="28" fillId="0" borderId="0" xfId="9" applyFont="1"/>
    <xf numFmtId="0" fontId="29" fillId="0" borderId="0" xfId="9" applyFont="1"/>
    <xf numFmtId="0" fontId="29" fillId="0" borderId="4" xfId="9" applyFont="1" applyBorder="1" applyAlignment="1">
      <alignment horizontal="center"/>
    </xf>
    <xf numFmtId="165" fontId="39" fillId="0" borderId="4" xfId="1" applyFont="1" applyBorder="1" applyAlignment="1">
      <alignment horizontal="center"/>
    </xf>
    <xf numFmtId="0" fontId="29" fillId="0" borderId="4" xfId="9" applyFont="1" applyBorder="1"/>
    <xf numFmtId="0" fontId="2" fillId="3" borderId="9"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0" xfId="0" applyFont="1" applyFill="1" applyBorder="1" applyAlignment="1">
      <alignment horizontal="center" vertical="center" wrapText="1"/>
    </xf>
    <xf numFmtId="14" fontId="40" fillId="0" borderId="4" xfId="0" applyNumberFormat="1" applyFont="1" applyBorder="1"/>
    <xf numFmtId="0" fontId="40" fillId="0" borderId="4" xfId="0" applyFont="1" applyBorder="1"/>
    <xf numFmtId="14" fontId="27" fillId="0" borderId="4" xfId="0" applyNumberFormat="1" applyFont="1" applyBorder="1"/>
    <xf numFmtId="167" fontId="27" fillId="0" borderId="4" xfId="0" applyNumberFormat="1" applyFont="1" applyBorder="1"/>
    <xf numFmtId="14" fontId="41" fillId="0" borderId="4" xfId="0" applyNumberFormat="1" applyFont="1" applyBorder="1" applyAlignment="1">
      <alignment horizontal="center" vertical="center" wrapText="1"/>
    </xf>
    <xf numFmtId="0" fontId="41" fillId="0" borderId="4" xfId="0" applyFont="1" applyBorder="1" applyAlignment="1">
      <alignment horizontal="center" vertical="center" wrapText="1"/>
    </xf>
    <xf numFmtId="167" fontId="40" fillId="0" borderId="4" xfId="0" applyNumberFormat="1" applyFont="1" applyBorder="1"/>
    <xf numFmtId="0" fontId="29" fillId="0" borderId="4" xfId="9" applyFont="1" applyBorder="1" applyAlignment="1">
      <alignment wrapText="1"/>
    </xf>
    <xf numFmtId="14" fontId="0" fillId="0" borderId="0" xfId="0" applyNumberFormat="1" applyAlignment="1">
      <alignment vertical="center"/>
    </xf>
    <xf numFmtId="0" fontId="3" fillId="0" borderId="0" xfId="3" applyFill="1"/>
    <xf numFmtId="0" fontId="0" fillId="0" borderId="0" xfId="0" applyAlignment="1">
      <alignment horizontal="left" indent="1"/>
    </xf>
    <xf numFmtId="165" fontId="0" fillId="0" borderId="4" xfId="1" applyFont="1" applyBorder="1" applyAlignment="1"/>
    <xf numFmtId="0" fontId="30" fillId="0" borderId="4" xfId="0" applyFont="1" applyBorder="1"/>
    <xf numFmtId="0" fontId="11" fillId="0" borderId="0" xfId="0" applyFont="1"/>
    <xf numFmtId="4" fontId="10" fillId="16" borderId="3" xfId="1" applyNumberFormat="1" applyFont="1" applyFill="1" applyBorder="1"/>
    <xf numFmtId="164" fontId="10" fillId="16" borderId="3" xfId="2" applyFont="1" applyFill="1" applyBorder="1"/>
    <xf numFmtId="173" fontId="10" fillId="16" borderId="3" xfId="2" applyNumberFormat="1" applyFont="1" applyFill="1" applyBorder="1"/>
    <xf numFmtId="4" fontId="10" fillId="16" borderId="3" xfId="0" applyNumberFormat="1" applyFont="1" applyFill="1" applyBorder="1"/>
    <xf numFmtId="0" fontId="11" fillId="15" borderId="3" xfId="0" applyFont="1" applyFill="1" applyBorder="1" applyAlignment="1">
      <alignment horizontal="center" vertical="center" wrapText="1"/>
    </xf>
    <xf numFmtId="0" fontId="11" fillId="17" borderId="3" xfId="0" applyFont="1" applyFill="1" applyBorder="1" applyAlignment="1">
      <alignment horizontal="center" vertical="center" wrapText="1"/>
    </xf>
    <xf numFmtId="17" fontId="11" fillId="17" borderId="3" xfId="0" applyNumberFormat="1" applyFont="1" applyFill="1" applyBorder="1" applyAlignment="1">
      <alignment horizontal="left"/>
    </xf>
    <xf numFmtId="0" fontId="0" fillId="16" borderId="0" xfId="0" applyFill="1"/>
    <xf numFmtId="168" fontId="10" fillId="16" borderId="3" xfId="5" applyNumberFormat="1" applyFont="1" applyFill="1" applyBorder="1">
      <alignment vertical="center"/>
    </xf>
    <xf numFmtId="169" fontId="10" fillId="16" borderId="3" xfId="5" applyNumberFormat="1" applyFont="1" applyFill="1" applyBorder="1">
      <alignment vertical="center"/>
    </xf>
    <xf numFmtId="17" fontId="15" fillId="17" borderId="3" xfId="4" applyNumberFormat="1" applyFont="1" applyFill="1" applyBorder="1">
      <alignment vertical="center"/>
    </xf>
    <xf numFmtId="0" fontId="7" fillId="0" borderId="0" xfId="3" applyFont="1" applyFill="1"/>
    <xf numFmtId="0" fontId="20" fillId="0" borderId="0" xfId="0" applyFont="1"/>
    <xf numFmtId="0" fontId="26" fillId="0" borderId="0" xfId="0" applyFont="1"/>
    <xf numFmtId="0" fontId="15" fillId="15" borderId="4" xfId="0" applyFont="1" applyFill="1" applyBorder="1" applyAlignment="1">
      <alignment horizontal="center" vertical="center" wrapText="1"/>
    </xf>
    <xf numFmtId="0" fontId="27" fillId="0" borderId="0" xfId="0" applyFont="1" applyAlignment="1">
      <alignment vertical="center"/>
    </xf>
    <xf numFmtId="49" fontId="27" fillId="0" borderId="4" xfId="0" applyNumberFormat="1" applyFont="1" applyBorder="1" applyAlignment="1">
      <alignment vertical="center"/>
    </xf>
    <xf numFmtId="0" fontId="27" fillId="0" borderId="4" xfId="0" applyFont="1" applyBorder="1" applyAlignment="1">
      <alignment vertical="center"/>
    </xf>
    <xf numFmtId="4" fontId="27" fillId="0" borderId="4" xfId="0" applyNumberFormat="1" applyFont="1" applyBorder="1" applyAlignment="1">
      <alignment vertical="center"/>
    </xf>
    <xf numFmtId="0" fontId="42" fillId="15" borderId="4" xfId="0" applyFont="1" applyFill="1" applyBorder="1" applyAlignment="1">
      <alignment vertical="center"/>
    </xf>
    <xf numFmtId="0" fontId="42" fillId="0" borderId="0" xfId="0" applyFont="1" applyAlignment="1">
      <alignment vertical="center"/>
    </xf>
    <xf numFmtId="165" fontId="27" fillId="0" borderId="4" xfId="1" applyFont="1" applyBorder="1" applyAlignment="1">
      <alignment vertical="center"/>
    </xf>
    <xf numFmtId="0" fontId="21" fillId="0" borderId="0" xfId="0" applyFont="1" applyAlignment="1">
      <alignment horizontal="center" vertical="top" wrapText="1"/>
    </xf>
    <xf numFmtId="0" fontId="21" fillId="0" borderId="0" xfId="0" applyFont="1" applyAlignment="1">
      <alignment horizontal="center" vertical="top"/>
    </xf>
    <xf numFmtId="0" fontId="0" fillId="0" borderId="0" xfId="0" applyAlignment="1">
      <alignment horizontal="center" vertical="center"/>
    </xf>
    <xf numFmtId="0" fontId="0" fillId="0" borderId="0" xfId="0" applyAlignment="1">
      <alignment vertical="center"/>
    </xf>
    <xf numFmtId="0" fontId="2" fillId="3" borderId="0" xfId="0" applyFont="1" applyFill="1" applyAlignment="1">
      <alignment horizontal="center" wrapText="1"/>
    </xf>
    <xf numFmtId="0" fontId="2" fillId="3" borderId="0" xfId="0" applyFont="1" applyFill="1" applyAlignment="1">
      <alignment horizontal="center" vertical="center" wrapText="1"/>
    </xf>
  </cellXfs>
  <cellStyles count="10">
    <cellStyle name="Hipervínculo" xfId="3" builtinId="8"/>
    <cellStyle name="Millares" xfId="1" builtinId="3"/>
    <cellStyle name="Moneda" xfId="2" builtinId="4"/>
    <cellStyle name="Moneda 2" xfId="5" xr:uid="{00000000-0005-0000-0000-000003000000}"/>
    <cellStyle name="Normal" xfId="0" builtinId="0"/>
    <cellStyle name="Normal 2" xfId="4" xr:uid="{00000000-0005-0000-0000-000005000000}"/>
    <cellStyle name="Normal 3" xfId="6" xr:uid="{00000000-0005-0000-0000-000006000000}"/>
    <cellStyle name="Normal 4" xfId="7" xr:uid="{FB71423D-10B6-4175-920E-32AB7EA3E49D}"/>
    <cellStyle name="Normal 5" xfId="8" xr:uid="{5E0F9953-7657-41D0-A0C4-4B2D8EC8FE73}"/>
    <cellStyle name="Normal 6" xfId="9" xr:uid="{B80C24CF-9382-486A-BBDA-E3CDB07558F6}"/>
  </cellStyles>
  <dxfs count="65">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
      <numFmt numFmtId="167" formatCode="0.00000"/>
    </dxf>
  </dxfs>
  <tableStyles count="0" defaultTableStyle="TableStyleMedium2" defaultPivotStyle="PivotStyleLight16"/>
  <colors>
    <mruColors>
      <color rgb="FFF1F2F3"/>
      <color rgb="FFE9F2FD"/>
      <color rgb="FFA221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pivotCacheDefinition" Target="pivotCache/pivotCacheDefinition2.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pivotCacheDefinition" Target="pivotCache/pivotCacheDefinition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pivotCacheDefinition" Target="pivotCache/pivotCacheDefinition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pivotCacheDefinition" Target="pivotCache/pivotCacheDefinition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pivotCacheDefinition" Target="pivotCache/pivotCacheDefinition4.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1" Type="http://schemas.openxmlformats.org/officeDocument/2006/relationships/image" Target="../media/image4.png"/></Relationships>
</file>

<file path=xl/drawings/_rels/drawing28.xml.rels><?xml version="1.0" encoding="UTF-8" standalone="yes"?>
<Relationships xmlns="http://schemas.openxmlformats.org/package/2006/relationships"><Relationship Id="rId1" Type="http://schemas.openxmlformats.org/officeDocument/2006/relationships/image" Target="../media/image5.png"/></Relationships>
</file>

<file path=xl/drawings/_rels/drawing29.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19049</xdr:colOff>
      <xdr:row>32</xdr:row>
      <xdr:rowOff>0</xdr:rowOff>
    </xdr:from>
    <xdr:to>
      <xdr:col>10</xdr:col>
      <xdr:colOff>466725</xdr:colOff>
      <xdr:row>36</xdr:row>
      <xdr:rowOff>76200</xdr:rowOff>
    </xdr:to>
    <xdr:sp macro="" textlink="">
      <xdr:nvSpPr>
        <xdr:cNvPr id="2" name="CuadroTexto 1">
          <a:extLst>
            <a:ext uri="{FF2B5EF4-FFF2-40B4-BE49-F238E27FC236}">
              <a16:creationId xmlns:a16="http://schemas.microsoft.com/office/drawing/2014/main" id="{9D3D2C42-F82B-E523-BCED-0E98814235A2}"/>
            </a:ext>
          </a:extLst>
        </xdr:cNvPr>
        <xdr:cNvSpPr txBox="1"/>
      </xdr:nvSpPr>
      <xdr:spPr>
        <a:xfrm>
          <a:off x="19049" y="4810125"/>
          <a:ext cx="9144001" cy="6858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104776</xdr:colOff>
      <xdr:row>33</xdr:row>
      <xdr:rowOff>1</xdr:rowOff>
    </xdr:from>
    <xdr:to>
      <xdr:col>10</xdr:col>
      <xdr:colOff>85725</xdr:colOff>
      <xdr:row>44</xdr:row>
      <xdr:rowOff>22171</xdr:rowOff>
    </xdr:to>
    <xdr:pic>
      <xdr:nvPicPr>
        <xdr:cNvPr id="2" name="Imagen 1">
          <a:extLst>
            <a:ext uri="{FF2B5EF4-FFF2-40B4-BE49-F238E27FC236}">
              <a16:creationId xmlns:a16="http://schemas.microsoft.com/office/drawing/2014/main" id="{8D5A818A-00DE-4CA9-B8EC-2000F97B3452}"/>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44</xdr:row>
      <xdr:rowOff>152399</xdr:rowOff>
    </xdr:from>
    <xdr:to>
      <xdr:col>10</xdr:col>
      <xdr:colOff>571501</xdr:colOff>
      <xdr:row>51</xdr:row>
      <xdr:rowOff>9524</xdr:rowOff>
    </xdr:to>
    <xdr:sp macro="" textlink="">
      <xdr:nvSpPr>
        <xdr:cNvPr id="3" name="CuadroTexto 2">
          <a:extLst>
            <a:ext uri="{FF2B5EF4-FFF2-40B4-BE49-F238E27FC236}">
              <a16:creationId xmlns:a16="http://schemas.microsoft.com/office/drawing/2014/main" id="{00FDA449-C4F7-4132-B488-5CB0C1F598ED}"/>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44D51A94-EBC1-4C56-9DEE-95D237DBC63B}"/>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08249A69-66A2-4F0D-B0E9-EB55BF33DC81}"/>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2AC5C4A2-0DB2-4CA0-9F9C-10E4F492655D}"/>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1A3AE501-94CF-48F8-B344-FEEFB8167FE6}"/>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24FEC12C-F3A8-41E0-A7EC-7BAC98E61E1B}"/>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C93E81C4-B4A3-4E3A-97E2-9DD19E23879F}"/>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E358AA89-28EA-407D-8B2F-E3F1046209CF}"/>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B15F40A7-3027-43BE-858C-3741752AD9FA}"/>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54228257-C850-47CB-9505-8D7851ADE770}"/>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1F127034-98D7-425A-A978-F1709E81D6BB}"/>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32</xdr:row>
      <xdr:rowOff>0</xdr:rowOff>
    </xdr:from>
    <xdr:to>
      <xdr:col>10</xdr:col>
      <xdr:colOff>419101</xdr:colOff>
      <xdr:row>36</xdr:row>
      <xdr:rowOff>76200</xdr:rowOff>
    </xdr:to>
    <xdr:sp macro="" textlink="">
      <xdr:nvSpPr>
        <xdr:cNvPr id="2" name="CuadroTexto 1">
          <a:extLst>
            <a:ext uri="{FF2B5EF4-FFF2-40B4-BE49-F238E27FC236}">
              <a16:creationId xmlns:a16="http://schemas.microsoft.com/office/drawing/2014/main" id="{6A86F29F-9F1B-446E-8B73-E81C63D441C6}"/>
            </a:ext>
          </a:extLst>
        </xdr:cNvPr>
        <xdr:cNvSpPr txBox="1"/>
      </xdr:nvSpPr>
      <xdr:spPr>
        <a:xfrm>
          <a:off x="0" y="4991100"/>
          <a:ext cx="9391651" cy="6477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editAs="oneCell">
    <xdr:from>
      <xdr:col>1</xdr:col>
      <xdr:colOff>104776</xdr:colOff>
      <xdr:row>43</xdr:row>
      <xdr:rowOff>1</xdr:rowOff>
    </xdr:from>
    <xdr:to>
      <xdr:col>10</xdr:col>
      <xdr:colOff>85725</xdr:colOff>
      <xdr:row>54</xdr:row>
      <xdr:rowOff>22171</xdr:rowOff>
    </xdr:to>
    <xdr:pic>
      <xdr:nvPicPr>
        <xdr:cNvPr id="3" name="Imagen 2">
          <a:extLst>
            <a:ext uri="{FF2B5EF4-FFF2-40B4-BE49-F238E27FC236}">
              <a16:creationId xmlns:a16="http://schemas.microsoft.com/office/drawing/2014/main" id="{6718A5C2-E4B6-48CF-9841-FAE4B636CEDC}"/>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54</xdr:row>
      <xdr:rowOff>152399</xdr:rowOff>
    </xdr:from>
    <xdr:to>
      <xdr:col>10</xdr:col>
      <xdr:colOff>571501</xdr:colOff>
      <xdr:row>61</xdr:row>
      <xdr:rowOff>9524</xdr:rowOff>
    </xdr:to>
    <xdr:sp macro="" textlink="">
      <xdr:nvSpPr>
        <xdr:cNvPr id="4" name="CuadroTexto 3">
          <a:extLst>
            <a:ext uri="{FF2B5EF4-FFF2-40B4-BE49-F238E27FC236}">
              <a16:creationId xmlns:a16="http://schemas.microsoft.com/office/drawing/2014/main" id="{81DF82F1-7D80-458B-A937-C0133167A5B6}"/>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30</xdr:row>
      <xdr:rowOff>0</xdr:rowOff>
    </xdr:from>
    <xdr:to>
      <xdr:col>11</xdr:col>
      <xdr:colOff>161926</xdr:colOff>
      <xdr:row>34</xdr:row>
      <xdr:rowOff>76200</xdr:rowOff>
    </xdr:to>
    <xdr:sp macro="" textlink="">
      <xdr:nvSpPr>
        <xdr:cNvPr id="2" name="CuadroTexto 1">
          <a:extLst>
            <a:ext uri="{FF2B5EF4-FFF2-40B4-BE49-F238E27FC236}">
              <a16:creationId xmlns:a16="http://schemas.microsoft.com/office/drawing/2014/main" id="{F459B9F5-2F98-4CD4-B74B-ADDDF7B89182}"/>
            </a:ext>
          </a:extLst>
        </xdr:cNvPr>
        <xdr:cNvSpPr txBox="1"/>
      </xdr:nvSpPr>
      <xdr:spPr>
        <a:xfrm>
          <a:off x="504825" y="54102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editAs="oneCell">
    <xdr:from>
      <xdr:col>1</xdr:col>
      <xdr:colOff>104776</xdr:colOff>
      <xdr:row>41</xdr:row>
      <xdr:rowOff>1</xdr:rowOff>
    </xdr:from>
    <xdr:to>
      <xdr:col>10</xdr:col>
      <xdr:colOff>85725</xdr:colOff>
      <xdr:row>52</xdr:row>
      <xdr:rowOff>22171</xdr:rowOff>
    </xdr:to>
    <xdr:pic>
      <xdr:nvPicPr>
        <xdr:cNvPr id="3" name="Imagen 2">
          <a:extLst>
            <a:ext uri="{FF2B5EF4-FFF2-40B4-BE49-F238E27FC236}">
              <a16:creationId xmlns:a16="http://schemas.microsoft.com/office/drawing/2014/main" id="{4786DB47-E6A6-4686-B64E-4E6D47C43F1D}"/>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52</xdr:row>
      <xdr:rowOff>152399</xdr:rowOff>
    </xdr:from>
    <xdr:to>
      <xdr:col>10</xdr:col>
      <xdr:colOff>571501</xdr:colOff>
      <xdr:row>59</xdr:row>
      <xdr:rowOff>9524</xdr:rowOff>
    </xdr:to>
    <xdr:sp macro="" textlink="">
      <xdr:nvSpPr>
        <xdr:cNvPr id="4" name="CuadroTexto 3">
          <a:extLst>
            <a:ext uri="{FF2B5EF4-FFF2-40B4-BE49-F238E27FC236}">
              <a16:creationId xmlns:a16="http://schemas.microsoft.com/office/drawing/2014/main" id="{BE4CBE21-559C-484A-9C3A-4DA2515DF459}"/>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BB0A5170-CD17-4C86-8538-843B686EC50D}"/>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22001C24-B76D-4C95-86E7-615D091414C6}"/>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36C31DA6-B959-4E14-9D4E-26B3A4F8635D}"/>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9B8B4D5C-1CD8-40AA-A5AC-DC7C8A650629}"/>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9</xdr:col>
      <xdr:colOff>495300</xdr:colOff>
      <xdr:row>46</xdr:row>
      <xdr:rowOff>22171</xdr:rowOff>
    </xdr:to>
    <xdr:pic>
      <xdr:nvPicPr>
        <xdr:cNvPr id="2" name="Imagen 1">
          <a:extLst>
            <a:ext uri="{FF2B5EF4-FFF2-40B4-BE49-F238E27FC236}">
              <a16:creationId xmlns:a16="http://schemas.microsoft.com/office/drawing/2014/main" id="{3E0E0E6A-3C4F-54FC-C3A1-9C7D728C735B}"/>
            </a:ext>
          </a:extLst>
        </xdr:cNvPr>
        <xdr:cNvPicPr>
          <a:picLocks noChangeAspect="1"/>
        </xdr:cNvPicPr>
      </xdr:nvPicPr>
      <xdr:blipFill>
        <a:blip xmlns:r="http://schemas.openxmlformats.org/officeDocument/2006/relationships" r:embed="rId1"/>
        <a:stretch>
          <a:fillRect/>
        </a:stretch>
      </xdr:blipFill>
      <xdr:spPr>
        <a:xfrm>
          <a:off x="609601" y="55626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0E4616FE-D613-49A4-B611-4944A47F35BE}"/>
            </a:ext>
          </a:extLst>
        </xdr:cNvPr>
        <xdr:cNvSpPr txBox="1"/>
      </xdr:nvSpPr>
      <xdr:spPr>
        <a:xfrm>
          <a:off x="504825" y="73913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823FEF92-D76C-412C-822E-5A707C6AA0B0}"/>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44FBB4BF-307A-4F7C-A1C8-4C0A94A8B8F1}"/>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E1B1AF51-3B51-4770-9220-9FFD3D8E59CA}"/>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0E8714D7-E3BC-4CD8-8B89-C8F83C6F6483}"/>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29</xdr:row>
      <xdr:rowOff>0</xdr:rowOff>
    </xdr:from>
    <xdr:to>
      <xdr:col>10</xdr:col>
      <xdr:colOff>419101</xdr:colOff>
      <xdr:row>33</xdr:row>
      <xdr:rowOff>76200</xdr:rowOff>
    </xdr:to>
    <xdr:sp macro="" textlink="">
      <xdr:nvSpPr>
        <xdr:cNvPr id="2" name="CuadroTexto 1">
          <a:extLst>
            <a:ext uri="{FF2B5EF4-FFF2-40B4-BE49-F238E27FC236}">
              <a16:creationId xmlns:a16="http://schemas.microsoft.com/office/drawing/2014/main" id="{CEB64658-8BF6-4B3D-98C0-11CDB3D1F86C}"/>
            </a:ext>
          </a:extLst>
        </xdr:cNvPr>
        <xdr:cNvSpPr txBox="1"/>
      </xdr:nvSpPr>
      <xdr:spPr>
        <a:xfrm>
          <a:off x="0" y="46482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editAs="oneCell">
    <xdr:from>
      <xdr:col>1</xdr:col>
      <xdr:colOff>104776</xdr:colOff>
      <xdr:row>40</xdr:row>
      <xdr:rowOff>1</xdr:rowOff>
    </xdr:from>
    <xdr:to>
      <xdr:col>10</xdr:col>
      <xdr:colOff>85725</xdr:colOff>
      <xdr:row>51</xdr:row>
      <xdr:rowOff>22171</xdr:rowOff>
    </xdr:to>
    <xdr:pic>
      <xdr:nvPicPr>
        <xdr:cNvPr id="3" name="Imagen 2">
          <a:extLst>
            <a:ext uri="{FF2B5EF4-FFF2-40B4-BE49-F238E27FC236}">
              <a16:creationId xmlns:a16="http://schemas.microsoft.com/office/drawing/2014/main" id="{56A0A984-4510-448C-9F18-E87C320823C5}"/>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51</xdr:row>
      <xdr:rowOff>152399</xdr:rowOff>
    </xdr:from>
    <xdr:to>
      <xdr:col>10</xdr:col>
      <xdr:colOff>571501</xdr:colOff>
      <xdr:row>58</xdr:row>
      <xdr:rowOff>9524</xdr:rowOff>
    </xdr:to>
    <xdr:sp macro="" textlink="">
      <xdr:nvSpPr>
        <xdr:cNvPr id="4" name="CuadroTexto 3">
          <a:extLst>
            <a:ext uri="{FF2B5EF4-FFF2-40B4-BE49-F238E27FC236}">
              <a16:creationId xmlns:a16="http://schemas.microsoft.com/office/drawing/2014/main" id="{2F86AA5D-9606-4801-961E-93C0944FC456}"/>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29</xdr:row>
      <xdr:rowOff>0</xdr:rowOff>
    </xdr:from>
    <xdr:to>
      <xdr:col>11</xdr:col>
      <xdr:colOff>428626</xdr:colOff>
      <xdr:row>33</xdr:row>
      <xdr:rowOff>161925</xdr:rowOff>
    </xdr:to>
    <xdr:sp macro="" textlink="">
      <xdr:nvSpPr>
        <xdr:cNvPr id="3" name="CuadroTexto 2">
          <a:extLst>
            <a:ext uri="{FF2B5EF4-FFF2-40B4-BE49-F238E27FC236}">
              <a16:creationId xmlns:a16="http://schemas.microsoft.com/office/drawing/2014/main" id="{C213191E-100E-4773-844C-5F4F4741C466}"/>
            </a:ext>
          </a:extLst>
        </xdr:cNvPr>
        <xdr:cNvSpPr txBox="1"/>
      </xdr:nvSpPr>
      <xdr:spPr>
        <a:xfrm>
          <a:off x="762000" y="5572125"/>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27</xdr:row>
      <xdr:rowOff>0</xdr:rowOff>
    </xdr:from>
    <xdr:to>
      <xdr:col>11</xdr:col>
      <xdr:colOff>428626</xdr:colOff>
      <xdr:row>31</xdr:row>
      <xdr:rowOff>161925</xdr:rowOff>
    </xdr:to>
    <xdr:sp macro="" textlink="">
      <xdr:nvSpPr>
        <xdr:cNvPr id="2" name="CuadroTexto 1">
          <a:extLst>
            <a:ext uri="{FF2B5EF4-FFF2-40B4-BE49-F238E27FC236}">
              <a16:creationId xmlns:a16="http://schemas.microsoft.com/office/drawing/2014/main" id="{9CAF55AD-DDAC-4E6F-ADA3-EDDF17CD7514}"/>
            </a:ext>
          </a:extLst>
        </xdr:cNvPr>
        <xdr:cNvSpPr txBox="1"/>
      </xdr:nvSpPr>
      <xdr:spPr>
        <a:xfrm>
          <a:off x="762000" y="5191125"/>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704850</xdr:colOff>
      <xdr:row>33</xdr:row>
      <xdr:rowOff>0</xdr:rowOff>
    </xdr:from>
    <xdr:to>
      <xdr:col>9</xdr:col>
      <xdr:colOff>390525</xdr:colOff>
      <xdr:row>43</xdr:row>
      <xdr:rowOff>66331</xdr:rowOff>
    </xdr:to>
    <xdr:pic>
      <xdr:nvPicPr>
        <xdr:cNvPr id="2" name="Imagen 1">
          <a:extLst>
            <a:ext uri="{FF2B5EF4-FFF2-40B4-BE49-F238E27FC236}">
              <a16:creationId xmlns:a16="http://schemas.microsoft.com/office/drawing/2014/main" id="{154A01F6-70F7-C4A1-43B4-A3B8028C3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6334125"/>
          <a:ext cx="7286625" cy="1971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723900</xdr:colOff>
      <xdr:row>44</xdr:row>
      <xdr:rowOff>95250</xdr:rowOff>
    </xdr:from>
    <xdr:to>
      <xdr:col>11</xdr:col>
      <xdr:colOff>390526</xdr:colOff>
      <xdr:row>49</xdr:row>
      <xdr:rowOff>66675</xdr:rowOff>
    </xdr:to>
    <xdr:sp macro="" textlink="">
      <xdr:nvSpPr>
        <xdr:cNvPr id="3" name="CuadroTexto 2">
          <a:extLst>
            <a:ext uri="{FF2B5EF4-FFF2-40B4-BE49-F238E27FC236}">
              <a16:creationId xmlns:a16="http://schemas.microsoft.com/office/drawing/2014/main" id="{92445FFF-CDA7-4A8B-9383-C12CB920A744}"/>
            </a:ext>
          </a:extLst>
        </xdr:cNvPr>
        <xdr:cNvSpPr txBox="1"/>
      </xdr:nvSpPr>
      <xdr:spPr>
        <a:xfrm>
          <a:off x="723900" y="8524875"/>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0</xdr:colOff>
      <xdr:row>31</xdr:row>
      <xdr:rowOff>121920</xdr:rowOff>
    </xdr:from>
    <xdr:to>
      <xdr:col>6</xdr:col>
      <xdr:colOff>365760</xdr:colOff>
      <xdr:row>54</xdr:row>
      <xdr:rowOff>42385</xdr:rowOff>
    </xdr:to>
    <xdr:pic>
      <xdr:nvPicPr>
        <xdr:cNvPr id="2" name="Imagen 1">
          <a:extLst>
            <a:ext uri="{FF2B5EF4-FFF2-40B4-BE49-F238E27FC236}">
              <a16:creationId xmlns:a16="http://schemas.microsoft.com/office/drawing/2014/main" id="{3CAAE3E2-8541-5E9B-7CAB-3904DCAB5C44}"/>
            </a:ext>
          </a:extLst>
        </xdr:cNvPr>
        <xdr:cNvPicPr>
          <a:picLocks noChangeAspect="1"/>
        </xdr:cNvPicPr>
      </xdr:nvPicPr>
      <xdr:blipFill>
        <a:blip xmlns:r="http://schemas.openxmlformats.org/officeDocument/2006/relationships" r:embed="rId1"/>
        <a:stretch>
          <a:fillRect/>
        </a:stretch>
      </xdr:blipFill>
      <xdr:spPr>
        <a:xfrm>
          <a:off x="518160" y="5577840"/>
          <a:ext cx="5836920" cy="3288505"/>
        </a:xfrm>
        <a:prstGeom prst="rect">
          <a:avLst/>
        </a:prstGeom>
      </xdr:spPr>
    </xdr:pic>
    <xdr:clientData/>
  </xdr:twoCellAnchor>
  <xdr:twoCellAnchor>
    <xdr:from>
      <xdr:col>0</xdr:col>
      <xdr:colOff>403860</xdr:colOff>
      <xdr:row>53</xdr:row>
      <xdr:rowOff>91440</xdr:rowOff>
    </xdr:from>
    <xdr:to>
      <xdr:col>10</xdr:col>
      <xdr:colOff>114301</xdr:colOff>
      <xdr:row>59</xdr:row>
      <xdr:rowOff>100965</xdr:rowOff>
    </xdr:to>
    <xdr:sp macro="" textlink="">
      <xdr:nvSpPr>
        <xdr:cNvPr id="3" name="CuadroTexto 2">
          <a:extLst>
            <a:ext uri="{FF2B5EF4-FFF2-40B4-BE49-F238E27FC236}">
              <a16:creationId xmlns:a16="http://schemas.microsoft.com/office/drawing/2014/main" id="{CA97A7CA-88AF-4B12-87AD-69F9622C8DD3}"/>
            </a:ext>
          </a:extLst>
        </xdr:cNvPr>
        <xdr:cNvSpPr txBox="1"/>
      </xdr:nvSpPr>
      <xdr:spPr>
        <a:xfrm>
          <a:off x="403860" y="8770620"/>
          <a:ext cx="9037321" cy="87820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1</xdr:colOff>
      <xdr:row>35</xdr:row>
      <xdr:rowOff>0</xdr:rowOff>
    </xdr:from>
    <xdr:to>
      <xdr:col>4</xdr:col>
      <xdr:colOff>800101</xdr:colOff>
      <xdr:row>52</xdr:row>
      <xdr:rowOff>101949</xdr:rowOff>
    </xdr:to>
    <xdr:pic>
      <xdr:nvPicPr>
        <xdr:cNvPr id="2" name="Imagen 1">
          <a:extLst>
            <a:ext uri="{FF2B5EF4-FFF2-40B4-BE49-F238E27FC236}">
              <a16:creationId xmlns:a16="http://schemas.microsoft.com/office/drawing/2014/main" id="{640AFBDC-3170-5FC9-2B98-4FC198987123}"/>
            </a:ext>
          </a:extLst>
        </xdr:cNvPr>
        <xdr:cNvPicPr>
          <a:picLocks noChangeAspect="1"/>
        </xdr:cNvPicPr>
      </xdr:nvPicPr>
      <xdr:blipFill>
        <a:blip xmlns:r="http://schemas.openxmlformats.org/officeDocument/2006/relationships" r:embed="rId1"/>
        <a:stretch>
          <a:fillRect/>
        </a:stretch>
      </xdr:blipFill>
      <xdr:spPr>
        <a:xfrm>
          <a:off x="518161" y="6073140"/>
          <a:ext cx="4053840" cy="2563209"/>
        </a:xfrm>
        <a:prstGeom prst="rect">
          <a:avLst/>
        </a:prstGeom>
      </xdr:spPr>
    </xdr:pic>
    <xdr:clientData/>
  </xdr:twoCellAnchor>
  <xdr:twoCellAnchor>
    <xdr:from>
      <xdr:col>0</xdr:col>
      <xdr:colOff>457200</xdr:colOff>
      <xdr:row>53</xdr:row>
      <xdr:rowOff>76200</xdr:rowOff>
    </xdr:from>
    <xdr:to>
      <xdr:col>10</xdr:col>
      <xdr:colOff>634366</xdr:colOff>
      <xdr:row>59</xdr:row>
      <xdr:rowOff>85725</xdr:rowOff>
    </xdr:to>
    <xdr:sp macro="" textlink="">
      <xdr:nvSpPr>
        <xdr:cNvPr id="3" name="CuadroTexto 2">
          <a:extLst>
            <a:ext uri="{FF2B5EF4-FFF2-40B4-BE49-F238E27FC236}">
              <a16:creationId xmlns:a16="http://schemas.microsoft.com/office/drawing/2014/main" id="{C3AD7E86-077A-478A-A3FC-EDD621D6E757}"/>
            </a:ext>
          </a:extLst>
        </xdr:cNvPr>
        <xdr:cNvSpPr txBox="1"/>
      </xdr:nvSpPr>
      <xdr:spPr>
        <a:xfrm>
          <a:off x="457200" y="8755380"/>
          <a:ext cx="9023986" cy="87820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penultimo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31</xdr:row>
      <xdr:rowOff>0</xdr:rowOff>
    </xdr:from>
    <xdr:to>
      <xdr:col>10</xdr:col>
      <xdr:colOff>542926</xdr:colOff>
      <xdr:row>35</xdr:row>
      <xdr:rowOff>76200</xdr:rowOff>
    </xdr:to>
    <xdr:sp macro="" textlink="">
      <xdr:nvSpPr>
        <xdr:cNvPr id="2" name="CuadroTexto 1">
          <a:extLst>
            <a:ext uri="{FF2B5EF4-FFF2-40B4-BE49-F238E27FC236}">
              <a16:creationId xmlns:a16="http://schemas.microsoft.com/office/drawing/2014/main" id="{D88E5DEC-CCFE-47E2-A079-D97CABE09D77}"/>
            </a:ext>
          </a:extLst>
        </xdr:cNvPr>
        <xdr:cNvSpPr txBox="1"/>
      </xdr:nvSpPr>
      <xdr:spPr>
        <a:xfrm>
          <a:off x="0" y="49530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editAs="oneCell">
    <xdr:from>
      <xdr:col>1</xdr:col>
      <xdr:colOff>0</xdr:colOff>
      <xdr:row>42</xdr:row>
      <xdr:rowOff>0</xdr:rowOff>
    </xdr:from>
    <xdr:to>
      <xdr:col>8</xdr:col>
      <xdr:colOff>172391</xdr:colOff>
      <xdr:row>57</xdr:row>
      <xdr:rowOff>28898</xdr:rowOff>
    </xdr:to>
    <xdr:pic>
      <xdr:nvPicPr>
        <xdr:cNvPr id="3" name="Imagen 2">
          <a:extLst>
            <a:ext uri="{FF2B5EF4-FFF2-40B4-BE49-F238E27FC236}">
              <a16:creationId xmlns:a16="http://schemas.microsoft.com/office/drawing/2014/main" id="{02816F74-EA43-60CA-E210-31F8FD46F6A1}"/>
            </a:ext>
          </a:extLst>
        </xdr:cNvPr>
        <xdr:cNvPicPr>
          <a:picLocks noChangeAspect="1"/>
        </xdr:cNvPicPr>
      </xdr:nvPicPr>
      <xdr:blipFill>
        <a:blip xmlns:r="http://schemas.openxmlformats.org/officeDocument/2006/relationships" r:embed="rId1"/>
        <a:stretch>
          <a:fillRect/>
        </a:stretch>
      </xdr:blipFill>
      <xdr:spPr>
        <a:xfrm>
          <a:off x="504825" y="7277100"/>
          <a:ext cx="6744641" cy="2314898"/>
        </a:xfrm>
        <a:prstGeom prst="rect">
          <a:avLst/>
        </a:prstGeom>
      </xdr:spPr>
    </xdr:pic>
    <xdr:clientData/>
  </xdr:twoCellAnchor>
  <xdr:twoCellAnchor>
    <xdr:from>
      <xdr:col>1</xdr:col>
      <xdr:colOff>0</xdr:colOff>
      <xdr:row>59</xdr:row>
      <xdr:rowOff>0</xdr:rowOff>
    </xdr:from>
    <xdr:to>
      <xdr:col>10</xdr:col>
      <xdr:colOff>695326</xdr:colOff>
      <xdr:row>65</xdr:row>
      <xdr:rowOff>9525</xdr:rowOff>
    </xdr:to>
    <xdr:sp macro="" textlink="">
      <xdr:nvSpPr>
        <xdr:cNvPr id="4" name="CuadroTexto 3">
          <a:extLst>
            <a:ext uri="{FF2B5EF4-FFF2-40B4-BE49-F238E27FC236}">
              <a16:creationId xmlns:a16="http://schemas.microsoft.com/office/drawing/2014/main" id="{9C6BD7BE-ADB7-40DE-8BC6-2BE5D385DAE2}"/>
            </a:ext>
          </a:extLst>
        </xdr:cNvPr>
        <xdr:cNvSpPr txBox="1"/>
      </xdr:nvSpPr>
      <xdr:spPr>
        <a:xfrm>
          <a:off x="504825" y="9867900"/>
          <a:ext cx="8791576" cy="923925"/>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0</xdr:colOff>
      <xdr:row>34</xdr:row>
      <xdr:rowOff>1</xdr:rowOff>
    </xdr:from>
    <xdr:to>
      <xdr:col>7</xdr:col>
      <xdr:colOff>480060</xdr:colOff>
      <xdr:row>63</xdr:row>
      <xdr:rowOff>98783</xdr:rowOff>
    </xdr:to>
    <xdr:pic>
      <xdr:nvPicPr>
        <xdr:cNvPr id="2" name="Imagen 1">
          <a:extLst>
            <a:ext uri="{FF2B5EF4-FFF2-40B4-BE49-F238E27FC236}">
              <a16:creationId xmlns:a16="http://schemas.microsoft.com/office/drawing/2014/main" id="{AEEEB4D4-0E72-74E1-987C-A4724C747182}"/>
            </a:ext>
          </a:extLst>
        </xdr:cNvPr>
        <xdr:cNvPicPr>
          <a:picLocks noChangeAspect="1"/>
        </xdr:cNvPicPr>
      </xdr:nvPicPr>
      <xdr:blipFill>
        <a:blip xmlns:r="http://schemas.openxmlformats.org/officeDocument/2006/relationships" r:embed="rId1"/>
        <a:stretch>
          <a:fillRect/>
        </a:stretch>
      </xdr:blipFill>
      <xdr:spPr>
        <a:xfrm>
          <a:off x="518160" y="5928361"/>
          <a:ext cx="6454140" cy="4297402"/>
        </a:xfrm>
        <a:prstGeom prst="rect">
          <a:avLst/>
        </a:prstGeom>
      </xdr:spPr>
    </xdr:pic>
    <xdr:clientData/>
  </xdr:twoCellAnchor>
  <xdr:twoCellAnchor>
    <xdr:from>
      <xdr:col>0</xdr:col>
      <xdr:colOff>388620</xdr:colOff>
      <xdr:row>65</xdr:row>
      <xdr:rowOff>30480</xdr:rowOff>
    </xdr:from>
    <xdr:to>
      <xdr:col>10</xdr:col>
      <xdr:colOff>565786</xdr:colOff>
      <xdr:row>71</xdr:row>
      <xdr:rowOff>40005</xdr:rowOff>
    </xdr:to>
    <xdr:sp macro="" textlink="">
      <xdr:nvSpPr>
        <xdr:cNvPr id="3" name="CuadroTexto 2">
          <a:extLst>
            <a:ext uri="{FF2B5EF4-FFF2-40B4-BE49-F238E27FC236}">
              <a16:creationId xmlns:a16="http://schemas.microsoft.com/office/drawing/2014/main" id="{60526411-AA0D-49D0-9B70-C9A87B03D58A}"/>
            </a:ext>
          </a:extLst>
        </xdr:cNvPr>
        <xdr:cNvSpPr txBox="1"/>
      </xdr:nvSpPr>
      <xdr:spPr>
        <a:xfrm>
          <a:off x="388620" y="10447020"/>
          <a:ext cx="9023986" cy="87820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6C32FBB0-D1F3-4E36-BD9A-95BD56ABE406}"/>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AA460D9F-42B6-487A-94B8-1D5EF300DFA7}"/>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0</xdr:colOff>
      <xdr:row>28</xdr:row>
      <xdr:rowOff>0</xdr:rowOff>
    </xdr:from>
    <xdr:to>
      <xdr:col>12</xdr:col>
      <xdr:colOff>19051</xdr:colOff>
      <xdr:row>31</xdr:row>
      <xdr:rowOff>114300</xdr:rowOff>
    </xdr:to>
    <xdr:sp macro="" textlink="">
      <xdr:nvSpPr>
        <xdr:cNvPr id="2" name="CuadroTexto 1">
          <a:extLst>
            <a:ext uri="{FF2B5EF4-FFF2-40B4-BE49-F238E27FC236}">
              <a16:creationId xmlns:a16="http://schemas.microsoft.com/office/drawing/2014/main" id="{CA90670C-06C5-490D-8AD8-F21606CE8DDA}"/>
            </a:ext>
          </a:extLst>
        </xdr:cNvPr>
        <xdr:cNvSpPr txBox="1"/>
      </xdr:nvSpPr>
      <xdr:spPr>
        <a:xfrm>
          <a:off x="762000" y="46101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29</xdr:row>
      <xdr:rowOff>0</xdr:rowOff>
    </xdr:from>
    <xdr:to>
      <xdr:col>11</xdr:col>
      <xdr:colOff>19051</xdr:colOff>
      <xdr:row>32</xdr:row>
      <xdr:rowOff>114300</xdr:rowOff>
    </xdr:to>
    <xdr:sp macro="" textlink="">
      <xdr:nvSpPr>
        <xdr:cNvPr id="2" name="CuadroTexto 1">
          <a:extLst>
            <a:ext uri="{FF2B5EF4-FFF2-40B4-BE49-F238E27FC236}">
              <a16:creationId xmlns:a16="http://schemas.microsoft.com/office/drawing/2014/main" id="{DD2CF74B-29B4-4593-9155-9E78CBD3E967}"/>
            </a:ext>
          </a:extLst>
        </xdr:cNvPr>
        <xdr:cNvSpPr txBox="1"/>
      </xdr:nvSpPr>
      <xdr:spPr>
        <a:xfrm>
          <a:off x="0" y="48006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xdr:from>
      <xdr:col>0</xdr:col>
      <xdr:colOff>0</xdr:colOff>
      <xdr:row>34</xdr:row>
      <xdr:rowOff>0</xdr:rowOff>
    </xdr:from>
    <xdr:to>
      <xdr:col>10</xdr:col>
      <xdr:colOff>428626</xdr:colOff>
      <xdr:row>38</xdr:row>
      <xdr:rowOff>161925</xdr:rowOff>
    </xdr:to>
    <xdr:sp macro="" textlink="">
      <xdr:nvSpPr>
        <xdr:cNvPr id="3" name="CuadroTexto 2">
          <a:extLst>
            <a:ext uri="{FF2B5EF4-FFF2-40B4-BE49-F238E27FC236}">
              <a16:creationId xmlns:a16="http://schemas.microsoft.com/office/drawing/2014/main" id="{081B83F8-8CB2-4DFF-AA9B-9B6800F40826}"/>
            </a:ext>
          </a:extLst>
        </xdr:cNvPr>
        <xdr:cNvSpPr txBox="1"/>
      </xdr:nvSpPr>
      <xdr:spPr>
        <a:xfrm>
          <a:off x="0" y="6515100"/>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0</xdr:colOff>
      <xdr:row>29</xdr:row>
      <xdr:rowOff>0</xdr:rowOff>
    </xdr:from>
    <xdr:to>
      <xdr:col>12</xdr:col>
      <xdr:colOff>19051</xdr:colOff>
      <xdr:row>32</xdr:row>
      <xdr:rowOff>114300</xdr:rowOff>
    </xdr:to>
    <xdr:sp macro="" textlink="">
      <xdr:nvSpPr>
        <xdr:cNvPr id="2" name="CuadroTexto 1">
          <a:extLst>
            <a:ext uri="{FF2B5EF4-FFF2-40B4-BE49-F238E27FC236}">
              <a16:creationId xmlns:a16="http://schemas.microsoft.com/office/drawing/2014/main" id="{90224322-3897-400C-9D2E-52D66E469A55}"/>
            </a:ext>
          </a:extLst>
        </xdr:cNvPr>
        <xdr:cNvSpPr txBox="1"/>
      </xdr:nvSpPr>
      <xdr:spPr>
        <a:xfrm>
          <a:off x="762000" y="55626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29</xdr:row>
      <xdr:rowOff>0</xdr:rowOff>
    </xdr:from>
    <xdr:to>
      <xdr:col>11</xdr:col>
      <xdr:colOff>19051</xdr:colOff>
      <xdr:row>32</xdr:row>
      <xdr:rowOff>114300</xdr:rowOff>
    </xdr:to>
    <xdr:sp macro="" textlink="">
      <xdr:nvSpPr>
        <xdr:cNvPr id="2" name="CuadroTexto 1">
          <a:extLst>
            <a:ext uri="{FF2B5EF4-FFF2-40B4-BE49-F238E27FC236}">
              <a16:creationId xmlns:a16="http://schemas.microsoft.com/office/drawing/2014/main" id="{CE73627F-F7C5-47E8-9F4A-C1C8D3CC19D8}"/>
            </a:ext>
          </a:extLst>
        </xdr:cNvPr>
        <xdr:cNvSpPr txBox="1"/>
      </xdr:nvSpPr>
      <xdr:spPr>
        <a:xfrm>
          <a:off x="0" y="48006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xdr:from>
      <xdr:col>0</xdr:col>
      <xdr:colOff>0</xdr:colOff>
      <xdr:row>34</xdr:row>
      <xdr:rowOff>0</xdr:rowOff>
    </xdr:from>
    <xdr:to>
      <xdr:col>10</xdr:col>
      <xdr:colOff>428626</xdr:colOff>
      <xdr:row>38</xdr:row>
      <xdr:rowOff>161925</xdr:rowOff>
    </xdr:to>
    <xdr:sp macro="" textlink="">
      <xdr:nvSpPr>
        <xdr:cNvPr id="3" name="CuadroTexto 2">
          <a:extLst>
            <a:ext uri="{FF2B5EF4-FFF2-40B4-BE49-F238E27FC236}">
              <a16:creationId xmlns:a16="http://schemas.microsoft.com/office/drawing/2014/main" id="{678278A6-E5AD-446C-8944-8D93B882DC9A}"/>
            </a:ext>
          </a:extLst>
        </xdr:cNvPr>
        <xdr:cNvSpPr txBox="1"/>
      </xdr:nvSpPr>
      <xdr:spPr>
        <a:xfrm>
          <a:off x="0" y="6515100"/>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30</xdr:row>
      <xdr:rowOff>0</xdr:rowOff>
    </xdr:from>
    <xdr:to>
      <xdr:col>10</xdr:col>
      <xdr:colOff>733426</xdr:colOff>
      <xdr:row>33</xdr:row>
      <xdr:rowOff>104775</xdr:rowOff>
    </xdr:to>
    <xdr:sp macro="" textlink="">
      <xdr:nvSpPr>
        <xdr:cNvPr id="2" name="CuadroTexto 1">
          <a:extLst>
            <a:ext uri="{FF2B5EF4-FFF2-40B4-BE49-F238E27FC236}">
              <a16:creationId xmlns:a16="http://schemas.microsoft.com/office/drawing/2014/main" id="{BA4B9A11-5F47-47B5-B2A9-19EA815828EB}"/>
            </a:ext>
          </a:extLst>
        </xdr:cNvPr>
        <xdr:cNvSpPr txBox="1"/>
      </xdr:nvSpPr>
      <xdr:spPr>
        <a:xfrm>
          <a:off x="0" y="4867275"/>
          <a:ext cx="9391651" cy="6477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xdr:from>
      <xdr:col>0</xdr:col>
      <xdr:colOff>0</xdr:colOff>
      <xdr:row>35</xdr:row>
      <xdr:rowOff>0</xdr:rowOff>
    </xdr:from>
    <xdr:to>
      <xdr:col>10</xdr:col>
      <xdr:colOff>428626</xdr:colOff>
      <xdr:row>39</xdr:row>
      <xdr:rowOff>161925</xdr:rowOff>
    </xdr:to>
    <xdr:sp macro="" textlink="">
      <xdr:nvSpPr>
        <xdr:cNvPr id="3" name="CuadroTexto 2">
          <a:extLst>
            <a:ext uri="{FF2B5EF4-FFF2-40B4-BE49-F238E27FC236}">
              <a16:creationId xmlns:a16="http://schemas.microsoft.com/office/drawing/2014/main" id="{C2B69251-7FBC-43EA-BA90-7208CB5BEC47}"/>
            </a:ext>
          </a:extLst>
        </xdr:cNvPr>
        <xdr:cNvSpPr txBox="1"/>
      </xdr:nvSpPr>
      <xdr:spPr>
        <a:xfrm>
          <a:off x="0" y="6705600"/>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xdr:col>
      <xdr:colOff>0</xdr:colOff>
      <xdr:row>28</xdr:row>
      <xdr:rowOff>0</xdr:rowOff>
    </xdr:from>
    <xdr:to>
      <xdr:col>11</xdr:col>
      <xdr:colOff>600076</xdr:colOff>
      <xdr:row>31</xdr:row>
      <xdr:rowOff>104775</xdr:rowOff>
    </xdr:to>
    <xdr:sp macro="" textlink="">
      <xdr:nvSpPr>
        <xdr:cNvPr id="2" name="CuadroTexto 1">
          <a:extLst>
            <a:ext uri="{FF2B5EF4-FFF2-40B4-BE49-F238E27FC236}">
              <a16:creationId xmlns:a16="http://schemas.microsoft.com/office/drawing/2014/main" id="{8E3ADA37-512D-4514-8FAA-B598EBCC7404}"/>
            </a:ext>
          </a:extLst>
        </xdr:cNvPr>
        <xdr:cNvSpPr txBox="1"/>
      </xdr:nvSpPr>
      <xdr:spPr>
        <a:xfrm>
          <a:off x="762000" y="5372100"/>
          <a:ext cx="9096376" cy="676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xdr:from>
      <xdr:col>1</xdr:col>
      <xdr:colOff>0</xdr:colOff>
      <xdr:row>33</xdr:row>
      <xdr:rowOff>0</xdr:rowOff>
    </xdr:from>
    <xdr:to>
      <xdr:col>11</xdr:col>
      <xdr:colOff>295276</xdr:colOff>
      <xdr:row>37</xdr:row>
      <xdr:rowOff>161925</xdr:rowOff>
    </xdr:to>
    <xdr:sp macro="" textlink="">
      <xdr:nvSpPr>
        <xdr:cNvPr id="3" name="CuadroTexto 2">
          <a:extLst>
            <a:ext uri="{FF2B5EF4-FFF2-40B4-BE49-F238E27FC236}">
              <a16:creationId xmlns:a16="http://schemas.microsoft.com/office/drawing/2014/main" id="{1669FAC3-5DD6-4EEA-9F49-57C6EC7C13CE}"/>
            </a:ext>
          </a:extLst>
        </xdr:cNvPr>
        <xdr:cNvSpPr txBox="1"/>
      </xdr:nvSpPr>
      <xdr:spPr>
        <a:xfrm>
          <a:off x="762000" y="6324600"/>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29</xdr:row>
      <xdr:rowOff>0</xdr:rowOff>
    </xdr:from>
    <xdr:to>
      <xdr:col>11</xdr:col>
      <xdr:colOff>19051</xdr:colOff>
      <xdr:row>32</xdr:row>
      <xdr:rowOff>114300</xdr:rowOff>
    </xdr:to>
    <xdr:sp macro="" textlink="">
      <xdr:nvSpPr>
        <xdr:cNvPr id="2" name="CuadroTexto 1">
          <a:extLst>
            <a:ext uri="{FF2B5EF4-FFF2-40B4-BE49-F238E27FC236}">
              <a16:creationId xmlns:a16="http://schemas.microsoft.com/office/drawing/2014/main" id="{8B11E7AF-3F60-4D01-9F0D-8C7900AC64EE}"/>
            </a:ext>
          </a:extLst>
        </xdr:cNvPr>
        <xdr:cNvSpPr txBox="1"/>
      </xdr:nvSpPr>
      <xdr:spPr>
        <a:xfrm>
          <a:off x="0" y="4800600"/>
          <a:ext cx="9144001" cy="6858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xdr:from>
      <xdr:col>0</xdr:col>
      <xdr:colOff>0</xdr:colOff>
      <xdr:row>34</xdr:row>
      <xdr:rowOff>0</xdr:rowOff>
    </xdr:from>
    <xdr:to>
      <xdr:col>10</xdr:col>
      <xdr:colOff>428626</xdr:colOff>
      <xdr:row>38</xdr:row>
      <xdr:rowOff>161925</xdr:rowOff>
    </xdr:to>
    <xdr:sp macro="" textlink="">
      <xdr:nvSpPr>
        <xdr:cNvPr id="3" name="CuadroTexto 2">
          <a:extLst>
            <a:ext uri="{FF2B5EF4-FFF2-40B4-BE49-F238E27FC236}">
              <a16:creationId xmlns:a16="http://schemas.microsoft.com/office/drawing/2014/main" id="{C2A7452F-5C54-40AB-8699-13EC445C5FA8}"/>
            </a:ext>
          </a:extLst>
        </xdr:cNvPr>
        <xdr:cNvSpPr txBox="1"/>
      </xdr:nvSpPr>
      <xdr:spPr>
        <a:xfrm>
          <a:off x="0" y="6515100"/>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0</xdr:colOff>
      <xdr:row>29</xdr:row>
      <xdr:rowOff>0</xdr:rowOff>
    </xdr:from>
    <xdr:to>
      <xdr:col>11</xdr:col>
      <xdr:colOff>428626</xdr:colOff>
      <xdr:row>33</xdr:row>
      <xdr:rowOff>161925</xdr:rowOff>
    </xdr:to>
    <xdr:sp macro="" textlink="">
      <xdr:nvSpPr>
        <xdr:cNvPr id="2" name="CuadroTexto 1">
          <a:extLst>
            <a:ext uri="{FF2B5EF4-FFF2-40B4-BE49-F238E27FC236}">
              <a16:creationId xmlns:a16="http://schemas.microsoft.com/office/drawing/2014/main" id="{44993B6E-9BF0-41D9-A719-11B04F57D31A}"/>
            </a:ext>
          </a:extLst>
        </xdr:cNvPr>
        <xdr:cNvSpPr txBox="1"/>
      </xdr:nvSpPr>
      <xdr:spPr>
        <a:xfrm>
          <a:off x="762000" y="5562600"/>
          <a:ext cx="8791576"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38.xml><?xml version="1.0" encoding="utf-8"?>
<xdr:wsDr xmlns:xdr="http://schemas.openxmlformats.org/drawingml/2006/spreadsheetDrawing" xmlns:a="http://schemas.openxmlformats.org/drawingml/2006/main">
  <xdr:oneCellAnchor>
    <xdr:from>
      <xdr:col>0</xdr:col>
      <xdr:colOff>0</xdr:colOff>
      <xdr:row>89</xdr:row>
      <xdr:rowOff>0</xdr:rowOff>
    </xdr:from>
    <xdr:ext cx="6350" cy="83185"/>
    <xdr:sp macro="" textlink="">
      <xdr:nvSpPr>
        <xdr:cNvPr id="2" name="Shape 12">
          <a:extLst>
            <a:ext uri="{FF2B5EF4-FFF2-40B4-BE49-F238E27FC236}">
              <a16:creationId xmlns:a16="http://schemas.microsoft.com/office/drawing/2014/main" id="{E52644AF-03AF-4AF0-9657-074075B7E579}"/>
            </a:ext>
          </a:extLst>
        </xdr:cNvPr>
        <xdr:cNvSpPr/>
      </xdr:nvSpPr>
      <xdr:spPr>
        <a:xfrm>
          <a:off x="0" y="15735300"/>
          <a:ext cx="6350" cy="83185"/>
        </a:xfrm>
        <a:custGeom>
          <a:avLst/>
          <a:gdLst/>
          <a:ahLst/>
          <a:cxnLst/>
          <a:rect l="0" t="0" r="0" b="0"/>
          <a:pathLst>
            <a:path w="6350" h="83185">
              <a:moveTo>
                <a:pt x="0" y="0"/>
              </a:moveTo>
              <a:lnTo>
                <a:pt x="6355" y="0"/>
              </a:lnTo>
              <a:lnTo>
                <a:pt x="6355" y="82625"/>
              </a:lnTo>
              <a:lnTo>
                <a:pt x="0" y="82625"/>
              </a:lnTo>
              <a:lnTo>
                <a:pt x="0" y="0"/>
              </a:lnTo>
              <a:close/>
            </a:path>
          </a:pathLst>
        </a:custGeom>
        <a:solidFill>
          <a:srgbClr val="DEE2E6"/>
        </a:solidFill>
      </xdr:spPr>
    </xdr:sp>
    <xdr:clientData/>
  </xdr:oneCellAnchor>
  <xdr:oneCellAnchor>
    <xdr:from>
      <xdr:col>0</xdr:col>
      <xdr:colOff>1967227</xdr:colOff>
      <xdr:row>89</xdr:row>
      <xdr:rowOff>0</xdr:rowOff>
    </xdr:from>
    <xdr:ext cx="6350" cy="83185"/>
    <xdr:sp macro="" textlink="">
      <xdr:nvSpPr>
        <xdr:cNvPr id="3" name="Shape 13">
          <a:extLst>
            <a:ext uri="{FF2B5EF4-FFF2-40B4-BE49-F238E27FC236}">
              <a16:creationId xmlns:a16="http://schemas.microsoft.com/office/drawing/2014/main" id="{738BBE9C-FDA7-48CC-A323-6C3FC60E73A7}"/>
            </a:ext>
          </a:extLst>
        </xdr:cNvPr>
        <xdr:cNvSpPr/>
      </xdr:nvSpPr>
      <xdr:spPr>
        <a:xfrm>
          <a:off x="75755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0</xdr:colOff>
      <xdr:row>89</xdr:row>
      <xdr:rowOff>0</xdr:rowOff>
    </xdr:from>
    <xdr:ext cx="6350" cy="83185"/>
    <xdr:sp macro="" textlink="">
      <xdr:nvSpPr>
        <xdr:cNvPr id="4" name="Shape 14">
          <a:extLst>
            <a:ext uri="{FF2B5EF4-FFF2-40B4-BE49-F238E27FC236}">
              <a16:creationId xmlns:a16="http://schemas.microsoft.com/office/drawing/2014/main" id="{91096903-0D1C-4160-8C7F-C93D276F071C}"/>
            </a:ext>
          </a:extLst>
        </xdr:cNvPr>
        <xdr:cNvSpPr/>
      </xdr:nvSpPr>
      <xdr:spPr>
        <a:xfrm>
          <a:off x="185864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892807</xdr:colOff>
      <xdr:row>89</xdr:row>
      <xdr:rowOff>0</xdr:rowOff>
    </xdr:from>
    <xdr:ext cx="6350" cy="83185"/>
    <xdr:sp macro="" textlink="">
      <xdr:nvSpPr>
        <xdr:cNvPr id="5" name="Shape 15">
          <a:extLst>
            <a:ext uri="{FF2B5EF4-FFF2-40B4-BE49-F238E27FC236}">
              <a16:creationId xmlns:a16="http://schemas.microsoft.com/office/drawing/2014/main" id="{872F1EA4-8914-4590-9078-D19662E88BD3}"/>
            </a:ext>
          </a:extLst>
        </xdr:cNvPr>
        <xdr:cNvSpPr/>
      </xdr:nvSpPr>
      <xdr:spPr>
        <a:xfrm>
          <a:off x="273113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2</xdr:col>
      <xdr:colOff>1108706</xdr:colOff>
      <xdr:row>89</xdr:row>
      <xdr:rowOff>0</xdr:rowOff>
    </xdr:from>
    <xdr:ext cx="6350" cy="83185"/>
    <xdr:sp macro="" textlink="">
      <xdr:nvSpPr>
        <xdr:cNvPr id="6" name="Shape 16">
          <a:extLst>
            <a:ext uri="{FF2B5EF4-FFF2-40B4-BE49-F238E27FC236}">
              <a16:creationId xmlns:a16="http://schemas.microsoft.com/office/drawing/2014/main" id="{9FB48FC6-A3DF-4ACC-BB79-BDE988F528BD}"/>
            </a:ext>
          </a:extLst>
        </xdr:cNvPr>
        <xdr:cNvSpPr/>
      </xdr:nvSpPr>
      <xdr:spPr>
        <a:xfrm>
          <a:off x="3775706"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3</xdr:col>
      <xdr:colOff>1109105</xdr:colOff>
      <xdr:row>89</xdr:row>
      <xdr:rowOff>0</xdr:rowOff>
    </xdr:from>
    <xdr:ext cx="6350" cy="83185"/>
    <xdr:sp macro="" textlink="">
      <xdr:nvSpPr>
        <xdr:cNvPr id="7" name="Shape 17">
          <a:extLst>
            <a:ext uri="{FF2B5EF4-FFF2-40B4-BE49-F238E27FC236}">
              <a16:creationId xmlns:a16="http://schemas.microsoft.com/office/drawing/2014/main" id="{0A3590B9-418C-42A6-90A1-38E6C78E8413}"/>
            </a:ext>
          </a:extLst>
        </xdr:cNvPr>
        <xdr:cNvSpPr/>
      </xdr:nvSpPr>
      <xdr:spPr>
        <a:xfrm>
          <a:off x="4823855"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0</xdr:col>
      <xdr:colOff>0</xdr:colOff>
      <xdr:row>253</xdr:row>
      <xdr:rowOff>108060</xdr:rowOff>
    </xdr:from>
    <xdr:ext cx="6350" cy="70485"/>
    <xdr:sp macro="" textlink="">
      <xdr:nvSpPr>
        <xdr:cNvPr id="8" name="Shape 18">
          <a:extLst>
            <a:ext uri="{FF2B5EF4-FFF2-40B4-BE49-F238E27FC236}">
              <a16:creationId xmlns:a16="http://schemas.microsoft.com/office/drawing/2014/main" id="{8542BCDE-F838-4BC2-ADD1-39EA7688D06D}"/>
            </a:ext>
          </a:extLst>
        </xdr:cNvPr>
        <xdr:cNvSpPr/>
      </xdr:nvSpPr>
      <xdr:spPr>
        <a:xfrm>
          <a:off x="0" y="47085360"/>
          <a:ext cx="6350" cy="70485"/>
        </a:xfrm>
        <a:custGeom>
          <a:avLst/>
          <a:gdLst/>
          <a:ahLst/>
          <a:cxnLst/>
          <a:rect l="0" t="0" r="0" b="0"/>
          <a:pathLst>
            <a:path w="6350" h="70485">
              <a:moveTo>
                <a:pt x="0" y="0"/>
              </a:moveTo>
              <a:lnTo>
                <a:pt x="6355" y="0"/>
              </a:lnTo>
              <a:lnTo>
                <a:pt x="6355" y="69905"/>
              </a:lnTo>
              <a:lnTo>
                <a:pt x="0" y="69905"/>
              </a:lnTo>
              <a:lnTo>
                <a:pt x="0" y="0"/>
              </a:lnTo>
              <a:close/>
            </a:path>
          </a:pathLst>
        </a:custGeom>
        <a:solidFill>
          <a:srgbClr val="DEE2E6"/>
        </a:solidFill>
      </xdr:spPr>
    </xdr:sp>
    <xdr:clientData/>
  </xdr:oneCellAnchor>
  <xdr:oneCellAnchor>
    <xdr:from>
      <xdr:col>0</xdr:col>
      <xdr:colOff>1967227</xdr:colOff>
      <xdr:row>253</xdr:row>
      <xdr:rowOff>108063</xdr:rowOff>
    </xdr:from>
    <xdr:ext cx="6350" cy="70485"/>
    <xdr:sp macro="" textlink="">
      <xdr:nvSpPr>
        <xdr:cNvPr id="9" name="Shape 19">
          <a:extLst>
            <a:ext uri="{FF2B5EF4-FFF2-40B4-BE49-F238E27FC236}">
              <a16:creationId xmlns:a16="http://schemas.microsoft.com/office/drawing/2014/main" id="{8E9FDECC-2520-4EEC-802A-4240B088838E}"/>
            </a:ext>
          </a:extLst>
        </xdr:cNvPr>
        <xdr:cNvSpPr/>
      </xdr:nvSpPr>
      <xdr:spPr>
        <a:xfrm>
          <a:off x="75755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0</xdr:colOff>
      <xdr:row>253</xdr:row>
      <xdr:rowOff>108063</xdr:rowOff>
    </xdr:from>
    <xdr:ext cx="6350" cy="70485"/>
    <xdr:sp macro="" textlink="">
      <xdr:nvSpPr>
        <xdr:cNvPr id="10" name="Shape 20">
          <a:extLst>
            <a:ext uri="{FF2B5EF4-FFF2-40B4-BE49-F238E27FC236}">
              <a16:creationId xmlns:a16="http://schemas.microsoft.com/office/drawing/2014/main" id="{EF7AD742-E8D8-474F-B663-6C2B7C6854C6}"/>
            </a:ext>
          </a:extLst>
        </xdr:cNvPr>
        <xdr:cNvSpPr/>
      </xdr:nvSpPr>
      <xdr:spPr>
        <a:xfrm>
          <a:off x="185864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892807</xdr:colOff>
      <xdr:row>253</xdr:row>
      <xdr:rowOff>108063</xdr:rowOff>
    </xdr:from>
    <xdr:ext cx="6350" cy="70485"/>
    <xdr:sp macro="" textlink="">
      <xdr:nvSpPr>
        <xdr:cNvPr id="11" name="Shape 21">
          <a:extLst>
            <a:ext uri="{FF2B5EF4-FFF2-40B4-BE49-F238E27FC236}">
              <a16:creationId xmlns:a16="http://schemas.microsoft.com/office/drawing/2014/main" id="{7AC32678-5C75-4C9C-AF03-5289455C10C8}"/>
            </a:ext>
          </a:extLst>
        </xdr:cNvPr>
        <xdr:cNvSpPr/>
      </xdr:nvSpPr>
      <xdr:spPr>
        <a:xfrm>
          <a:off x="273113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2</xdr:col>
      <xdr:colOff>1108706</xdr:colOff>
      <xdr:row>253</xdr:row>
      <xdr:rowOff>108063</xdr:rowOff>
    </xdr:from>
    <xdr:ext cx="6350" cy="70485"/>
    <xdr:sp macro="" textlink="">
      <xdr:nvSpPr>
        <xdr:cNvPr id="12" name="Shape 22">
          <a:extLst>
            <a:ext uri="{FF2B5EF4-FFF2-40B4-BE49-F238E27FC236}">
              <a16:creationId xmlns:a16="http://schemas.microsoft.com/office/drawing/2014/main" id="{72F0CEEC-116B-437D-804A-07008E611F2C}"/>
            </a:ext>
          </a:extLst>
        </xdr:cNvPr>
        <xdr:cNvSpPr/>
      </xdr:nvSpPr>
      <xdr:spPr>
        <a:xfrm>
          <a:off x="3775706"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3</xdr:col>
      <xdr:colOff>1109105</xdr:colOff>
      <xdr:row>253</xdr:row>
      <xdr:rowOff>108063</xdr:rowOff>
    </xdr:from>
    <xdr:ext cx="6350" cy="70485"/>
    <xdr:sp macro="" textlink="">
      <xdr:nvSpPr>
        <xdr:cNvPr id="13" name="Shape 23">
          <a:extLst>
            <a:ext uri="{FF2B5EF4-FFF2-40B4-BE49-F238E27FC236}">
              <a16:creationId xmlns:a16="http://schemas.microsoft.com/office/drawing/2014/main" id="{1C661E6A-9843-402F-85F2-6D729B6E6257}"/>
            </a:ext>
          </a:extLst>
        </xdr:cNvPr>
        <xdr:cNvSpPr/>
      </xdr:nvSpPr>
      <xdr:spPr>
        <a:xfrm>
          <a:off x="4823855"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wsDr>
</file>

<file path=xl/drawings/drawing39.xml><?xml version="1.0" encoding="utf-8"?>
<xdr:wsDr xmlns:xdr="http://schemas.openxmlformats.org/drawingml/2006/spreadsheetDrawing" xmlns:a="http://schemas.openxmlformats.org/drawingml/2006/main">
  <xdr:oneCellAnchor>
    <xdr:from>
      <xdr:col>0</xdr:col>
      <xdr:colOff>0</xdr:colOff>
      <xdr:row>90</xdr:row>
      <xdr:rowOff>0</xdr:rowOff>
    </xdr:from>
    <xdr:ext cx="6350" cy="83185"/>
    <xdr:sp macro="" textlink="">
      <xdr:nvSpPr>
        <xdr:cNvPr id="2" name="Shape 12">
          <a:extLst>
            <a:ext uri="{FF2B5EF4-FFF2-40B4-BE49-F238E27FC236}">
              <a16:creationId xmlns:a16="http://schemas.microsoft.com/office/drawing/2014/main" id="{20DCA46A-F1D5-4755-A35B-30921DB53789}"/>
            </a:ext>
          </a:extLst>
        </xdr:cNvPr>
        <xdr:cNvSpPr/>
      </xdr:nvSpPr>
      <xdr:spPr>
        <a:xfrm>
          <a:off x="0" y="15735300"/>
          <a:ext cx="6350" cy="83185"/>
        </a:xfrm>
        <a:custGeom>
          <a:avLst/>
          <a:gdLst/>
          <a:ahLst/>
          <a:cxnLst/>
          <a:rect l="0" t="0" r="0" b="0"/>
          <a:pathLst>
            <a:path w="6350" h="83185">
              <a:moveTo>
                <a:pt x="0" y="0"/>
              </a:moveTo>
              <a:lnTo>
                <a:pt x="6355" y="0"/>
              </a:lnTo>
              <a:lnTo>
                <a:pt x="6355" y="82625"/>
              </a:lnTo>
              <a:lnTo>
                <a:pt x="0" y="82625"/>
              </a:lnTo>
              <a:lnTo>
                <a:pt x="0" y="0"/>
              </a:lnTo>
              <a:close/>
            </a:path>
          </a:pathLst>
        </a:custGeom>
        <a:solidFill>
          <a:srgbClr val="DEE2E6"/>
        </a:solidFill>
      </xdr:spPr>
    </xdr:sp>
    <xdr:clientData/>
  </xdr:oneCellAnchor>
  <xdr:oneCellAnchor>
    <xdr:from>
      <xdr:col>0</xdr:col>
      <xdr:colOff>1967227</xdr:colOff>
      <xdr:row>90</xdr:row>
      <xdr:rowOff>0</xdr:rowOff>
    </xdr:from>
    <xdr:ext cx="6350" cy="83185"/>
    <xdr:sp macro="" textlink="">
      <xdr:nvSpPr>
        <xdr:cNvPr id="3" name="Shape 13">
          <a:extLst>
            <a:ext uri="{FF2B5EF4-FFF2-40B4-BE49-F238E27FC236}">
              <a16:creationId xmlns:a16="http://schemas.microsoft.com/office/drawing/2014/main" id="{A2C2F94B-6774-48B4-A34C-33EF56E308E6}"/>
            </a:ext>
          </a:extLst>
        </xdr:cNvPr>
        <xdr:cNvSpPr/>
      </xdr:nvSpPr>
      <xdr:spPr>
        <a:xfrm>
          <a:off x="75755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0</xdr:colOff>
      <xdr:row>90</xdr:row>
      <xdr:rowOff>0</xdr:rowOff>
    </xdr:from>
    <xdr:ext cx="6350" cy="83185"/>
    <xdr:sp macro="" textlink="">
      <xdr:nvSpPr>
        <xdr:cNvPr id="4" name="Shape 14">
          <a:extLst>
            <a:ext uri="{FF2B5EF4-FFF2-40B4-BE49-F238E27FC236}">
              <a16:creationId xmlns:a16="http://schemas.microsoft.com/office/drawing/2014/main" id="{1E04C885-F23A-4A2E-A37E-32F995D6FD63}"/>
            </a:ext>
          </a:extLst>
        </xdr:cNvPr>
        <xdr:cNvSpPr/>
      </xdr:nvSpPr>
      <xdr:spPr>
        <a:xfrm>
          <a:off x="762000"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892807</xdr:colOff>
      <xdr:row>90</xdr:row>
      <xdr:rowOff>0</xdr:rowOff>
    </xdr:from>
    <xdr:ext cx="6350" cy="83185"/>
    <xdr:sp macro="" textlink="">
      <xdr:nvSpPr>
        <xdr:cNvPr id="5" name="Shape 15">
          <a:extLst>
            <a:ext uri="{FF2B5EF4-FFF2-40B4-BE49-F238E27FC236}">
              <a16:creationId xmlns:a16="http://schemas.microsoft.com/office/drawing/2014/main" id="{B6C221F7-F070-436A-A5BC-685C1F1C1051}"/>
            </a:ext>
          </a:extLst>
        </xdr:cNvPr>
        <xdr:cNvSpPr/>
      </xdr:nvSpPr>
      <xdr:spPr>
        <a:xfrm>
          <a:off x="1635757"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2</xdr:col>
      <xdr:colOff>1108706</xdr:colOff>
      <xdr:row>90</xdr:row>
      <xdr:rowOff>0</xdr:rowOff>
    </xdr:from>
    <xdr:ext cx="6350" cy="83185"/>
    <xdr:sp macro="" textlink="">
      <xdr:nvSpPr>
        <xdr:cNvPr id="6" name="Shape 16">
          <a:extLst>
            <a:ext uri="{FF2B5EF4-FFF2-40B4-BE49-F238E27FC236}">
              <a16:creationId xmlns:a16="http://schemas.microsoft.com/office/drawing/2014/main" id="{4B85AD82-EFF5-4168-8294-A95AF99C0E01}"/>
            </a:ext>
          </a:extLst>
        </xdr:cNvPr>
        <xdr:cNvSpPr/>
      </xdr:nvSpPr>
      <xdr:spPr>
        <a:xfrm>
          <a:off x="2680331"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3</xdr:col>
      <xdr:colOff>1109105</xdr:colOff>
      <xdr:row>90</xdr:row>
      <xdr:rowOff>0</xdr:rowOff>
    </xdr:from>
    <xdr:ext cx="6350" cy="83185"/>
    <xdr:sp macro="" textlink="">
      <xdr:nvSpPr>
        <xdr:cNvPr id="7" name="Shape 17">
          <a:extLst>
            <a:ext uri="{FF2B5EF4-FFF2-40B4-BE49-F238E27FC236}">
              <a16:creationId xmlns:a16="http://schemas.microsoft.com/office/drawing/2014/main" id="{C40923EF-F141-4884-98FA-BED30FC5CC33}"/>
            </a:ext>
          </a:extLst>
        </xdr:cNvPr>
        <xdr:cNvSpPr/>
      </xdr:nvSpPr>
      <xdr:spPr>
        <a:xfrm>
          <a:off x="3728480"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0</xdr:col>
      <xdr:colOff>0</xdr:colOff>
      <xdr:row>254</xdr:row>
      <xdr:rowOff>108060</xdr:rowOff>
    </xdr:from>
    <xdr:ext cx="6350" cy="70485"/>
    <xdr:sp macro="" textlink="">
      <xdr:nvSpPr>
        <xdr:cNvPr id="8" name="Shape 18">
          <a:extLst>
            <a:ext uri="{FF2B5EF4-FFF2-40B4-BE49-F238E27FC236}">
              <a16:creationId xmlns:a16="http://schemas.microsoft.com/office/drawing/2014/main" id="{3E197BDF-85B0-428D-835F-589247DBDF4B}"/>
            </a:ext>
          </a:extLst>
        </xdr:cNvPr>
        <xdr:cNvSpPr/>
      </xdr:nvSpPr>
      <xdr:spPr>
        <a:xfrm>
          <a:off x="0" y="47085360"/>
          <a:ext cx="6350" cy="70485"/>
        </a:xfrm>
        <a:custGeom>
          <a:avLst/>
          <a:gdLst/>
          <a:ahLst/>
          <a:cxnLst/>
          <a:rect l="0" t="0" r="0" b="0"/>
          <a:pathLst>
            <a:path w="6350" h="70485">
              <a:moveTo>
                <a:pt x="0" y="0"/>
              </a:moveTo>
              <a:lnTo>
                <a:pt x="6355" y="0"/>
              </a:lnTo>
              <a:lnTo>
                <a:pt x="6355" y="69905"/>
              </a:lnTo>
              <a:lnTo>
                <a:pt x="0" y="69905"/>
              </a:lnTo>
              <a:lnTo>
                <a:pt x="0" y="0"/>
              </a:lnTo>
              <a:close/>
            </a:path>
          </a:pathLst>
        </a:custGeom>
        <a:solidFill>
          <a:srgbClr val="DEE2E6"/>
        </a:solidFill>
      </xdr:spPr>
    </xdr:sp>
    <xdr:clientData/>
  </xdr:oneCellAnchor>
  <xdr:oneCellAnchor>
    <xdr:from>
      <xdr:col>0</xdr:col>
      <xdr:colOff>1967227</xdr:colOff>
      <xdr:row>254</xdr:row>
      <xdr:rowOff>108063</xdr:rowOff>
    </xdr:from>
    <xdr:ext cx="6350" cy="70485"/>
    <xdr:sp macro="" textlink="">
      <xdr:nvSpPr>
        <xdr:cNvPr id="9" name="Shape 19">
          <a:extLst>
            <a:ext uri="{FF2B5EF4-FFF2-40B4-BE49-F238E27FC236}">
              <a16:creationId xmlns:a16="http://schemas.microsoft.com/office/drawing/2014/main" id="{158B28B3-411B-4140-86C9-00E8534EC7CB}"/>
            </a:ext>
          </a:extLst>
        </xdr:cNvPr>
        <xdr:cNvSpPr/>
      </xdr:nvSpPr>
      <xdr:spPr>
        <a:xfrm>
          <a:off x="75755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0</xdr:colOff>
      <xdr:row>254</xdr:row>
      <xdr:rowOff>108063</xdr:rowOff>
    </xdr:from>
    <xdr:ext cx="6350" cy="70485"/>
    <xdr:sp macro="" textlink="">
      <xdr:nvSpPr>
        <xdr:cNvPr id="10" name="Shape 20">
          <a:extLst>
            <a:ext uri="{FF2B5EF4-FFF2-40B4-BE49-F238E27FC236}">
              <a16:creationId xmlns:a16="http://schemas.microsoft.com/office/drawing/2014/main" id="{607105DF-CFD7-4171-82F9-63E05E1685F2}"/>
            </a:ext>
          </a:extLst>
        </xdr:cNvPr>
        <xdr:cNvSpPr/>
      </xdr:nvSpPr>
      <xdr:spPr>
        <a:xfrm>
          <a:off x="762000"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892807</xdr:colOff>
      <xdr:row>254</xdr:row>
      <xdr:rowOff>108063</xdr:rowOff>
    </xdr:from>
    <xdr:ext cx="6350" cy="70485"/>
    <xdr:sp macro="" textlink="">
      <xdr:nvSpPr>
        <xdr:cNvPr id="11" name="Shape 21">
          <a:extLst>
            <a:ext uri="{FF2B5EF4-FFF2-40B4-BE49-F238E27FC236}">
              <a16:creationId xmlns:a16="http://schemas.microsoft.com/office/drawing/2014/main" id="{C278AFFE-35E2-4523-B36B-4084CFAA8968}"/>
            </a:ext>
          </a:extLst>
        </xdr:cNvPr>
        <xdr:cNvSpPr/>
      </xdr:nvSpPr>
      <xdr:spPr>
        <a:xfrm>
          <a:off x="1635757"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2</xdr:col>
      <xdr:colOff>1108706</xdr:colOff>
      <xdr:row>254</xdr:row>
      <xdr:rowOff>108063</xdr:rowOff>
    </xdr:from>
    <xdr:ext cx="6350" cy="70485"/>
    <xdr:sp macro="" textlink="">
      <xdr:nvSpPr>
        <xdr:cNvPr id="12" name="Shape 22">
          <a:extLst>
            <a:ext uri="{FF2B5EF4-FFF2-40B4-BE49-F238E27FC236}">
              <a16:creationId xmlns:a16="http://schemas.microsoft.com/office/drawing/2014/main" id="{948ABE92-2DCA-41CB-B6B1-3BE99C109F1A}"/>
            </a:ext>
          </a:extLst>
        </xdr:cNvPr>
        <xdr:cNvSpPr/>
      </xdr:nvSpPr>
      <xdr:spPr>
        <a:xfrm>
          <a:off x="2680331"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3</xdr:col>
      <xdr:colOff>1109105</xdr:colOff>
      <xdr:row>254</xdr:row>
      <xdr:rowOff>108063</xdr:rowOff>
    </xdr:from>
    <xdr:ext cx="6350" cy="70485"/>
    <xdr:sp macro="" textlink="">
      <xdr:nvSpPr>
        <xdr:cNvPr id="13" name="Shape 23">
          <a:extLst>
            <a:ext uri="{FF2B5EF4-FFF2-40B4-BE49-F238E27FC236}">
              <a16:creationId xmlns:a16="http://schemas.microsoft.com/office/drawing/2014/main" id="{0A97005D-3DC4-4C46-B6C9-BAC3B88B6C14}"/>
            </a:ext>
          </a:extLst>
        </xdr:cNvPr>
        <xdr:cNvSpPr/>
      </xdr:nvSpPr>
      <xdr:spPr>
        <a:xfrm>
          <a:off x="3728480"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104776</xdr:colOff>
      <xdr:row>35</xdr:row>
      <xdr:rowOff>1</xdr:rowOff>
    </xdr:from>
    <xdr:to>
      <xdr:col>10</xdr:col>
      <xdr:colOff>85725</xdr:colOff>
      <xdr:row>46</xdr:row>
      <xdr:rowOff>22171</xdr:rowOff>
    </xdr:to>
    <xdr:pic>
      <xdr:nvPicPr>
        <xdr:cNvPr id="2" name="Imagen 1">
          <a:extLst>
            <a:ext uri="{FF2B5EF4-FFF2-40B4-BE49-F238E27FC236}">
              <a16:creationId xmlns:a16="http://schemas.microsoft.com/office/drawing/2014/main" id="{E66D8999-A6FB-4441-A3A5-424C7C4F2A38}"/>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46</xdr:row>
      <xdr:rowOff>152399</xdr:rowOff>
    </xdr:from>
    <xdr:to>
      <xdr:col>10</xdr:col>
      <xdr:colOff>571501</xdr:colOff>
      <xdr:row>53</xdr:row>
      <xdr:rowOff>9524</xdr:rowOff>
    </xdr:to>
    <xdr:sp macro="" textlink="">
      <xdr:nvSpPr>
        <xdr:cNvPr id="3" name="CuadroTexto 2">
          <a:extLst>
            <a:ext uri="{FF2B5EF4-FFF2-40B4-BE49-F238E27FC236}">
              <a16:creationId xmlns:a16="http://schemas.microsoft.com/office/drawing/2014/main" id="{FA8899B5-A6F1-4867-B264-F45324AAF5CA}"/>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0</xdr:col>
      <xdr:colOff>0</xdr:colOff>
      <xdr:row>90</xdr:row>
      <xdr:rowOff>0</xdr:rowOff>
    </xdr:from>
    <xdr:ext cx="6350" cy="83185"/>
    <xdr:sp macro="" textlink="">
      <xdr:nvSpPr>
        <xdr:cNvPr id="2" name="Shape 12">
          <a:extLst>
            <a:ext uri="{FF2B5EF4-FFF2-40B4-BE49-F238E27FC236}">
              <a16:creationId xmlns:a16="http://schemas.microsoft.com/office/drawing/2014/main" id="{03BB0E0E-718F-47CA-AAD1-838A37CAE426}"/>
            </a:ext>
          </a:extLst>
        </xdr:cNvPr>
        <xdr:cNvSpPr/>
      </xdr:nvSpPr>
      <xdr:spPr>
        <a:xfrm>
          <a:off x="0" y="15735300"/>
          <a:ext cx="6350" cy="83185"/>
        </a:xfrm>
        <a:custGeom>
          <a:avLst/>
          <a:gdLst/>
          <a:ahLst/>
          <a:cxnLst/>
          <a:rect l="0" t="0" r="0" b="0"/>
          <a:pathLst>
            <a:path w="6350" h="83185">
              <a:moveTo>
                <a:pt x="0" y="0"/>
              </a:moveTo>
              <a:lnTo>
                <a:pt x="6355" y="0"/>
              </a:lnTo>
              <a:lnTo>
                <a:pt x="6355" y="82625"/>
              </a:lnTo>
              <a:lnTo>
                <a:pt x="0" y="82625"/>
              </a:lnTo>
              <a:lnTo>
                <a:pt x="0" y="0"/>
              </a:lnTo>
              <a:close/>
            </a:path>
          </a:pathLst>
        </a:custGeom>
        <a:solidFill>
          <a:srgbClr val="DEE2E6"/>
        </a:solidFill>
      </xdr:spPr>
    </xdr:sp>
    <xdr:clientData/>
  </xdr:oneCellAnchor>
  <xdr:oneCellAnchor>
    <xdr:from>
      <xdr:col>0</xdr:col>
      <xdr:colOff>1967227</xdr:colOff>
      <xdr:row>90</xdr:row>
      <xdr:rowOff>0</xdr:rowOff>
    </xdr:from>
    <xdr:ext cx="6350" cy="83185"/>
    <xdr:sp macro="" textlink="">
      <xdr:nvSpPr>
        <xdr:cNvPr id="3" name="Shape 13">
          <a:extLst>
            <a:ext uri="{FF2B5EF4-FFF2-40B4-BE49-F238E27FC236}">
              <a16:creationId xmlns:a16="http://schemas.microsoft.com/office/drawing/2014/main" id="{63F1B14A-1957-4730-BD7C-9CABD0841F95}"/>
            </a:ext>
          </a:extLst>
        </xdr:cNvPr>
        <xdr:cNvSpPr/>
      </xdr:nvSpPr>
      <xdr:spPr>
        <a:xfrm>
          <a:off x="75755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0</xdr:colOff>
      <xdr:row>90</xdr:row>
      <xdr:rowOff>0</xdr:rowOff>
    </xdr:from>
    <xdr:ext cx="6350" cy="83185"/>
    <xdr:sp macro="" textlink="">
      <xdr:nvSpPr>
        <xdr:cNvPr id="4" name="Shape 14">
          <a:extLst>
            <a:ext uri="{FF2B5EF4-FFF2-40B4-BE49-F238E27FC236}">
              <a16:creationId xmlns:a16="http://schemas.microsoft.com/office/drawing/2014/main" id="{4D4B9784-6CC4-4259-AFA9-34DDDB8DAEF7}"/>
            </a:ext>
          </a:extLst>
        </xdr:cNvPr>
        <xdr:cNvSpPr/>
      </xdr:nvSpPr>
      <xdr:spPr>
        <a:xfrm>
          <a:off x="762000"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892807</xdr:colOff>
      <xdr:row>90</xdr:row>
      <xdr:rowOff>0</xdr:rowOff>
    </xdr:from>
    <xdr:ext cx="6350" cy="83185"/>
    <xdr:sp macro="" textlink="">
      <xdr:nvSpPr>
        <xdr:cNvPr id="5" name="Shape 15">
          <a:extLst>
            <a:ext uri="{FF2B5EF4-FFF2-40B4-BE49-F238E27FC236}">
              <a16:creationId xmlns:a16="http://schemas.microsoft.com/office/drawing/2014/main" id="{FE570F40-1077-4893-AD9F-3D9C0443C87D}"/>
            </a:ext>
          </a:extLst>
        </xdr:cNvPr>
        <xdr:cNvSpPr/>
      </xdr:nvSpPr>
      <xdr:spPr>
        <a:xfrm>
          <a:off x="1635757"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2</xdr:col>
      <xdr:colOff>1108706</xdr:colOff>
      <xdr:row>90</xdr:row>
      <xdr:rowOff>0</xdr:rowOff>
    </xdr:from>
    <xdr:ext cx="6350" cy="83185"/>
    <xdr:sp macro="" textlink="">
      <xdr:nvSpPr>
        <xdr:cNvPr id="6" name="Shape 16">
          <a:extLst>
            <a:ext uri="{FF2B5EF4-FFF2-40B4-BE49-F238E27FC236}">
              <a16:creationId xmlns:a16="http://schemas.microsoft.com/office/drawing/2014/main" id="{140B1DDB-B6B3-4DAE-93F8-BAEADBE50895}"/>
            </a:ext>
          </a:extLst>
        </xdr:cNvPr>
        <xdr:cNvSpPr/>
      </xdr:nvSpPr>
      <xdr:spPr>
        <a:xfrm>
          <a:off x="2680331"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0</xdr:col>
      <xdr:colOff>0</xdr:colOff>
      <xdr:row>254</xdr:row>
      <xdr:rowOff>108060</xdr:rowOff>
    </xdr:from>
    <xdr:ext cx="6350" cy="70485"/>
    <xdr:sp macro="" textlink="">
      <xdr:nvSpPr>
        <xdr:cNvPr id="7" name="Shape 18">
          <a:extLst>
            <a:ext uri="{FF2B5EF4-FFF2-40B4-BE49-F238E27FC236}">
              <a16:creationId xmlns:a16="http://schemas.microsoft.com/office/drawing/2014/main" id="{84979775-7167-4B3D-A2D4-1D4C127F0462}"/>
            </a:ext>
          </a:extLst>
        </xdr:cNvPr>
        <xdr:cNvSpPr/>
      </xdr:nvSpPr>
      <xdr:spPr>
        <a:xfrm>
          <a:off x="0" y="47085360"/>
          <a:ext cx="6350" cy="70485"/>
        </a:xfrm>
        <a:custGeom>
          <a:avLst/>
          <a:gdLst/>
          <a:ahLst/>
          <a:cxnLst/>
          <a:rect l="0" t="0" r="0" b="0"/>
          <a:pathLst>
            <a:path w="6350" h="70485">
              <a:moveTo>
                <a:pt x="0" y="0"/>
              </a:moveTo>
              <a:lnTo>
                <a:pt x="6355" y="0"/>
              </a:lnTo>
              <a:lnTo>
                <a:pt x="6355" y="69905"/>
              </a:lnTo>
              <a:lnTo>
                <a:pt x="0" y="69905"/>
              </a:lnTo>
              <a:lnTo>
                <a:pt x="0" y="0"/>
              </a:lnTo>
              <a:close/>
            </a:path>
          </a:pathLst>
        </a:custGeom>
        <a:solidFill>
          <a:srgbClr val="DEE2E6"/>
        </a:solidFill>
      </xdr:spPr>
    </xdr:sp>
    <xdr:clientData/>
  </xdr:oneCellAnchor>
  <xdr:oneCellAnchor>
    <xdr:from>
      <xdr:col>0</xdr:col>
      <xdr:colOff>1967227</xdr:colOff>
      <xdr:row>254</xdr:row>
      <xdr:rowOff>108063</xdr:rowOff>
    </xdr:from>
    <xdr:ext cx="6350" cy="70485"/>
    <xdr:sp macro="" textlink="">
      <xdr:nvSpPr>
        <xdr:cNvPr id="8" name="Shape 19">
          <a:extLst>
            <a:ext uri="{FF2B5EF4-FFF2-40B4-BE49-F238E27FC236}">
              <a16:creationId xmlns:a16="http://schemas.microsoft.com/office/drawing/2014/main" id="{6816191D-D3B6-487C-BC3D-E05AFDB4E01A}"/>
            </a:ext>
          </a:extLst>
        </xdr:cNvPr>
        <xdr:cNvSpPr/>
      </xdr:nvSpPr>
      <xdr:spPr>
        <a:xfrm>
          <a:off x="75755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0</xdr:colOff>
      <xdr:row>254</xdr:row>
      <xdr:rowOff>108063</xdr:rowOff>
    </xdr:from>
    <xdr:ext cx="6350" cy="70485"/>
    <xdr:sp macro="" textlink="">
      <xdr:nvSpPr>
        <xdr:cNvPr id="9" name="Shape 20">
          <a:extLst>
            <a:ext uri="{FF2B5EF4-FFF2-40B4-BE49-F238E27FC236}">
              <a16:creationId xmlns:a16="http://schemas.microsoft.com/office/drawing/2014/main" id="{CE21B1E3-64A6-4AC1-8262-052D3D7A3A6D}"/>
            </a:ext>
          </a:extLst>
        </xdr:cNvPr>
        <xdr:cNvSpPr/>
      </xdr:nvSpPr>
      <xdr:spPr>
        <a:xfrm>
          <a:off x="762000"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892807</xdr:colOff>
      <xdr:row>254</xdr:row>
      <xdr:rowOff>108063</xdr:rowOff>
    </xdr:from>
    <xdr:ext cx="6350" cy="70485"/>
    <xdr:sp macro="" textlink="">
      <xdr:nvSpPr>
        <xdr:cNvPr id="10" name="Shape 21">
          <a:extLst>
            <a:ext uri="{FF2B5EF4-FFF2-40B4-BE49-F238E27FC236}">
              <a16:creationId xmlns:a16="http://schemas.microsoft.com/office/drawing/2014/main" id="{AC0D7D5A-6B79-400C-ADB5-4CC28D520292}"/>
            </a:ext>
          </a:extLst>
        </xdr:cNvPr>
        <xdr:cNvSpPr/>
      </xdr:nvSpPr>
      <xdr:spPr>
        <a:xfrm>
          <a:off x="1635757"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2</xdr:col>
      <xdr:colOff>1108706</xdr:colOff>
      <xdr:row>254</xdr:row>
      <xdr:rowOff>108063</xdr:rowOff>
    </xdr:from>
    <xdr:ext cx="6350" cy="70485"/>
    <xdr:sp macro="" textlink="">
      <xdr:nvSpPr>
        <xdr:cNvPr id="11" name="Shape 22">
          <a:extLst>
            <a:ext uri="{FF2B5EF4-FFF2-40B4-BE49-F238E27FC236}">
              <a16:creationId xmlns:a16="http://schemas.microsoft.com/office/drawing/2014/main" id="{C868F65E-626C-4A44-A2CA-5D872984AE37}"/>
            </a:ext>
          </a:extLst>
        </xdr:cNvPr>
        <xdr:cNvSpPr/>
      </xdr:nvSpPr>
      <xdr:spPr>
        <a:xfrm>
          <a:off x="2680331"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wsDr>
</file>

<file path=xl/drawings/drawing41.xml><?xml version="1.0" encoding="utf-8"?>
<xdr:wsDr xmlns:xdr="http://schemas.openxmlformats.org/drawingml/2006/spreadsheetDrawing" xmlns:a="http://schemas.openxmlformats.org/drawingml/2006/main">
  <xdr:oneCellAnchor>
    <xdr:from>
      <xdr:col>0</xdr:col>
      <xdr:colOff>0</xdr:colOff>
      <xdr:row>90</xdr:row>
      <xdr:rowOff>0</xdr:rowOff>
    </xdr:from>
    <xdr:ext cx="6350" cy="83185"/>
    <xdr:sp macro="" textlink="">
      <xdr:nvSpPr>
        <xdr:cNvPr id="2" name="Shape 12">
          <a:extLst>
            <a:ext uri="{FF2B5EF4-FFF2-40B4-BE49-F238E27FC236}">
              <a16:creationId xmlns:a16="http://schemas.microsoft.com/office/drawing/2014/main" id="{0771125D-4964-4933-8EC3-2B3742A15EFF}"/>
            </a:ext>
          </a:extLst>
        </xdr:cNvPr>
        <xdr:cNvSpPr/>
      </xdr:nvSpPr>
      <xdr:spPr>
        <a:xfrm>
          <a:off x="0" y="15735300"/>
          <a:ext cx="6350" cy="83185"/>
        </a:xfrm>
        <a:custGeom>
          <a:avLst/>
          <a:gdLst/>
          <a:ahLst/>
          <a:cxnLst/>
          <a:rect l="0" t="0" r="0" b="0"/>
          <a:pathLst>
            <a:path w="6350" h="83185">
              <a:moveTo>
                <a:pt x="0" y="0"/>
              </a:moveTo>
              <a:lnTo>
                <a:pt x="6355" y="0"/>
              </a:lnTo>
              <a:lnTo>
                <a:pt x="6355" y="82625"/>
              </a:lnTo>
              <a:lnTo>
                <a:pt x="0" y="82625"/>
              </a:lnTo>
              <a:lnTo>
                <a:pt x="0" y="0"/>
              </a:lnTo>
              <a:close/>
            </a:path>
          </a:pathLst>
        </a:custGeom>
        <a:solidFill>
          <a:srgbClr val="DEE2E6"/>
        </a:solidFill>
      </xdr:spPr>
    </xdr:sp>
    <xdr:clientData/>
  </xdr:oneCellAnchor>
  <xdr:oneCellAnchor>
    <xdr:from>
      <xdr:col>0</xdr:col>
      <xdr:colOff>1967227</xdr:colOff>
      <xdr:row>90</xdr:row>
      <xdr:rowOff>0</xdr:rowOff>
    </xdr:from>
    <xdr:ext cx="6350" cy="83185"/>
    <xdr:sp macro="" textlink="">
      <xdr:nvSpPr>
        <xdr:cNvPr id="3" name="Shape 13">
          <a:extLst>
            <a:ext uri="{FF2B5EF4-FFF2-40B4-BE49-F238E27FC236}">
              <a16:creationId xmlns:a16="http://schemas.microsoft.com/office/drawing/2014/main" id="{679B8BA7-4517-43E7-BA51-4A362692AD72}"/>
            </a:ext>
          </a:extLst>
        </xdr:cNvPr>
        <xdr:cNvSpPr/>
      </xdr:nvSpPr>
      <xdr:spPr>
        <a:xfrm>
          <a:off x="75755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0</xdr:colOff>
      <xdr:row>90</xdr:row>
      <xdr:rowOff>0</xdr:rowOff>
    </xdr:from>
    <xdr:ext cx="6350" cy="83185"/>
    <xdr:sp macro="" textlink="">
      <xdr:nvSpPr>
        <xdr:cNvPr id="4" name="Shape 14">
          <a:extLst>
            <a:ext uri="{FF2B5EF4-FFF2-40B4-BE49-F238E27FC236}">
              <a16:creationId xmlns:a16="http://schemas.microsoft.com/office/drawing/2014/main" id="{93A189D8-FCA3-4B6B-B12A-00C412D4B224}"/>
            </a:ext>
          </a:extLst>
        </xdr:cNvPr>
        <xdr:cNvSpPr/>
      </xdr:nvSpPr>
      <xdr:spPr>
        <a:xfrm>
          <a:off x="762000"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892807</xdr:colOff>
      <xdr:row>90</xdr:row>
      <xdr:rowOff>0</xdr:rowOff>
    </xdr:from>
    <xdr:ext cx="6350" cy="83185"/>
    <xdr:sp macro="" textlink="">
      <xdr:nvSpPr>
        <xdr:cNvPr id="5" name="Shape 15">
          <a:extLst>
            <a:ext uri="{FF2B5EF4-FFF2-40B4-BE49-F238E27FC236}">
              <a16:creationId xmlns:a16="http://schemas.microsoft.com/office/drawing/2014/main" id="{86E71077-3602-4459-B603-6644B60F97BD}"/>
            </a:ext>
          </a:extLst>
        </xdr:cNvPr>
        <xdr:cNvSpPr/>
      </xdr:nvSpPr>
      <xdr:spPr>
        <a:xfrm>
          <a:off x="1521457"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2</xdr:col>
      <xdr:colOff>1108706</xdr:colOff>
      <xdr:row>90</xdr:row>
      <xdr:rowOff>0</xdr:rowOff>
    </xdr:from>
    <xdr:ext cx="6350" cy="83185"/>
    <xdr:sp macro="" textlink="">
      <xdr:nvSpPr>
        <xdr:cNvPr id="6" name="Shape 16">
          <a:extLst>
            <a:ext uri="{FF2B5EF4-FFF2-40B4-BE49-F238E27FC236}">
              <a16:creationId xmlns:a16="http://schemas.microsoft.com/office/drawing/2014/main" id="{EE98AB33-5253-40DB-B824-4D03E540D2BC}"/>
            </a:ext>
          </a:extLst>
        </xdr:cNvPr>
        <xdr:cNvSpPr/>
      </xdr:nvSpPr>
      <xdr:spPr>
        <a:xfrm>
          <a:off x="2289806"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0</xdr:col>
      <xdr:colOff>0</xdr:colOff>
      <xdr:row>254</xdr:row>
      <xdr:rowOff>108060</xdr:rowOff>
    </xdr:from>
    <xdr:ext cx="6350" cy="70485"/>
    <xdr:sp macro="" textlink="">
      <xdr:nvSpPr>
        <xdr:cNvPr id="7" name="Shape 18">
          <a:extLst>
            <a:ext uri="{FF2B5EF4-FFF2-40B4-BE49-F238E27FC236}">
              <a16:creationId xmlns:a16="http://schemas.microsoft.com/office/drawing/2014/main" id="{FB23A141-D1FB-4AFC-BFB6-2D74541094DC}"/>
            </a:ext>
          </a:extLst>
        </xdr:cNvPr>
        <xdr:cNvSpPr/>
      </xdr:nvSpPr>
      <xdr:spPr>
        <a:xfrm>
          <a:off x="0" y="47085360"/>
          <a:ext cx="6350" cy="70485"/>
        </a:xfrm>
        <a:custGeom>
          <a:avLst/>
          <a:gdLst/>
          <a:ahLst/>
          <a:cxnLst/>
          <a:rect l="0" t="0" r="0" b="0"/>
          <a:pathLst>
            <a:path w="6350" h="70485">
              <a:moveTo>
                <a:pt x="0" y="0"/>
              </a:moveTo>
              <a:lnTo>
                <a:pt x="6355" y="0"/>
              </a:lnTo>
              <a:lnTo>
                <a:pt x="6355" y="69905"/>
              </a:lnTo>
              <a:lnTo>
                <a:pt x="0" y="69905"/>
              </a:lnTo>
              <a:lnTo>
                <a:pt x="0" y="0"/>
              </a:lnTo>
              <a:close/>
            </a:path>
          </a:pathLst>
        </a:custGeom>
        <a:solidFill>
          <a:srgbClr val="DEE2E6"/>
        </a:solidFill>
      </xdr:spPr>
    </xdr:sp>
    <xdr:clientData/>
  </xdr:oneCellAnchor>
  <xdr:oneCellAnchor>
    <xdr:from>
      <xdr:col>0</xdr:col>
      <xdr:colOff>1967227</xdr:colOff>
      <xdr:row>254</xdr:row>
      <xdr:rowOff>108063</xdr:rowOff>
    </xdr:from>
    <xdr:ext cx="6350" cy="70485"/>
    <xdr:sp macro="" textlink="">
      <xdr:nvSpPr>
        <xdr:cNvPr id="8" name="Shape 19">
          <a:extLst>
            <a:ext uri="{FF2B5EF4-FFF2-40B4-BE49-F238E27FC236}">
              <a16:creationId xmlns:a16="http://schemas.microsoft.com/office/drawing/2014/main" id="{BB43A49D-91C7-4563-A70F-E54EF2CDA234}"/>
            </a:ext>
          </a:extLst>
        </xdr:cNvPr>
        <xdr:cNvSpPr/>
      </xdr:nvSpPr>
      <xdr:spPr>
        <a:xfrm>
          <a:off x="75755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0</xdr:colOff>
      <xdr:row>254</xdr:row>
      <xdr:rowOff>108063</xdr:rowOff>
    </xdr:from>
    <xdr:ext cx="6350" cy="70485"/>
    <xdr:sp macro="" textlink="">
      <xdr:nvSpPr>
        <xdr:cNvPr id="9" name="Shape 20">
          <a:extLst>
            <a:ext uri="{FF2B5EF4-FFF2-40B4-BE49-F238E27FC236}">
              <a16:creationId xmlns:a16="http://schemas.microsoft.com/office/drawing/2014/main" id="{C8C5DA24-4A75-4E50-9486-4B4F5DE6F343}"/>
            </a:ext>
          </a:extLst>
        </xdr:cNvPr>
        <xdr:cNvSpPr/>
      </xdr:nvSpPr>
      <xdr:spPr>
        <a:xfrm>
          <a:off x="762000"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892807</xdr:colOff>
      <xdr:row>254</xdr:row>
      <xdr:rowOff>108063</xdr:rowOff>
    </xdr:from>
    <xdr:ext cx="6350" cy="70485"/>
    <xdr:sp macro="" textlink="">
      <xdr:nvSpPr>
        <xdr:cNvPr id="10" name="Shape 21">
          <a:extLst>
            <a:ext uri="{FF2B5EF4-FFF2-40B4-BE49-F238E27FC236}">
              <a16:creationId xmlns:a16="http://schemas.microsoft.com/office/drawing/2014/main" id="{86022765-1A41-4CD6-BAEA-09A7F77ABDB5}"/>
            </a:ext>
          </a:extLst>
        </xdr:cNvPr>
        <xdr:cNvSpPr/>
      </xdr:nvSpPr>
      <xdr:spPr>
        <a:xfrm>
          <a:off x="1521457"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2</xdr:col>
      <xdr:colOff>1108706</xdr:colOff>
      <xdr:row>254</xdr:row>
      <xdr:rowOff>108063</xdr:rowOff>
    </xdr:from>
    <xdr:ext cx="6350" cy="70485"/>
    <xdr:sp macro="" textlink="">
      <xdr:nvSpPr>
        <xdr:cNvPr id="11" name="Shape 22">
          <a:extLst>
            <a:ext uri="{FF2B5EF4-FFF2-40B4-BE49-F238E27FC236}">
              <a16:creationId xmlns:a16="http://schemas.microsoft.com/office/drawing/2014/main" id="{958121DE-E53E-4D65-BD3C-1DE4CDD03740}"/>
            </a:ext>
          </a:extLst>
        </xdr:cNvPr>
        <xdr:cNvSpPr/>
      </xdr:nvSpPr>
      <xdr:spPr>
        <a:xfrm>
          <a:off x="2289806"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wsDr>
</file>

<file path=xl/drawings/drawing42.xml><?xml version="1.0" encoding="utf-8"?>
<xdr:wsDr xmlns:xdr="http://schemas.openxmlformats.org/drawingml/2006/spreadsheetDrawing" xmlns:a="http://schemas.openxmlformats.org/drawingml/2006/main">
  <xdr:oneCellAnchor>
    <xdr:from>
      <xdr:col>0</xdr:col>
      <xdr:colOff>0</xdr:colOff>
      <xdr:row>92</xdr:row>
      <xdr:rowOff>0</xdr:rowOff>
    </xdr:from>
    <xdr:ext cx="6350" cy="83185"/>
    <xdr:sp macro="" textlink="">
      <xdr:nvSpPr>
        <xdr:cNvPr id="2" name="Shape 12">
          <a:extLst>
            <a:ext uri="{FF2B5EF4-FFF2-40B4-BE49-F238E27FC236}">
              <a16:creationId xmlns:a16="http://schemas.microsoft.com/office/drawing/2014/main" id="{B2A1B2D0-0CF6-41F8-95CD-86A6E92D9E20}"/>
            </a:ext>
          </a:extLst>
        </xdr:cNvPr>
        <xdr:cNvSpPr/>
      </xdr:nvSpPr>
      <xdr:spPr>
        <a:xfrm>
          <a:off x="0" y="15735300"/>
          <a:ext cx="6350" cy="83185"/>
        </a:xfrm>
        <a:custGeom>
          <a:avLst/>
          <a:gdLst/>
          <a:ahLst/>
          <a:cxnLst/>
          <a:rect l="0" t="0" r="0" b="0"/>
          <a:pathLst>
            <a:path w="6350" h="83185">
              <a:moveTo>
                <a:pt x="0" y="0"/>
              </a:moveTo>
              <a:lnTo>
                <a:pt x="6355" y="0"/>
              </a:lnTo>
              <a:lnTo>
                <a:pt x="6355" y="82625"/>
              </a:lnTo>
              <a:lnTo>
                <a:pt x="0" y="82625"/>
              </a:lnTo>
              <a:lnTo>
                <a:pt x="0" y="0"/>
              </a:lnTo>
              <a:close/>
            </a:path>
          </a:pathLst>
        </a:custGeom>
        <a:solidFill>
          <a:srgbClr val="DEE2E6"/>
        </a:solidFill>
      </xdr:spPr>
    </xdr:sp>
    <xdr:clientData/>
  </xdr:oneCellAnchor>
  <xdr:oneCellAnchor>
    <xdr:from>
      <xdr:col>0</xdr:col>
      <xdr:colOff>1967227</xdr:colOff>
      <xdr:row>92</xdr:row>
      <xdr:rowOff>0</xdr:rowOff>
    </xdr:from>
    <xdr:ext cx="6350" cy="83185"/>
    <xdr:sp macro="" textlink="">
      <xdr:nvSpPr>
        <xdr:cNvPr id="3" name="Shape 13">
          <a:extLst>
            <a:ext uri="{FF2B5EF4-FFF2-40B4-BE49-F238E27FC236}">
              <a16:creationId xmlns:a16="http://schemas.microsoft.com/office/drawing/2014/main" id="{BDF8E5AD-8944-41C3-A049-2AC145F79B91}"/>
            </a:ext>
          </a:extLst>
        </xdr:cNvPr>
        <xdr:cNvSpPr/>
      </xdr:nvSpPr>
      <xdr:spPr>
        <a:xfrm>
          <a:off x="757552"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0</xdr:colOff>
      <xdr:row>92</xdr:row>
      <xdr:rowOff>0</xdr:rowOff>
    </xdr:from>
    <xdr:ext cx="6350" cy="83185"/>
    <xdr:sp macro="" textlink="">
      <xdr:nvSpPr>
        <xdr:cNvPr id="4" name="Shape 14">
          <a:extLst>
            <a:ext uri="{FF2B5EF4-FFF2-40B4-BE49-F238E27FC236}">
              <a16:creationId xmlns:a16="http://schemas.microsoft.com/office/drawing/2014/main" id="{A020BC78-6A58-4025-B8D2-A5824ED82E02}"/>
            </a:ext>
          </a:extLst>
        </xdr:cNvPr>
        <xdr:cNvSpPr/>
      </xdr:nvSpPr>
      <xdr:spPr>
        <a:xfrm>
          <a:off x="762000"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1</xdr:col>
      <xdr:colOff>892807</xdr:colOff>
      <xdr:row>92</xdr:row>
      <xdr:rowOff>0</xdr:rowOff>
    </xdr:from>
    <xdr:ext cx="6350" cy="83185"/>
    <xdr:sp macro="" textlink="">
      <xdr:nvSpPr>
        <xdr:cNvPr id="5" name="Shape 15">
          <a:extLst>
            <a:ext uri="{FF2B5EF4-FFF2-40B4-BE49-F238E27FC236}">
              <a16:creationId xmlns:a16="http://schemas.microsoft.com/office/drawing/2014/main" id="{90BF0837-0BA3-456F-8874-FE73F0F258A7}"/>
            </a:ext>
          </a:extLst>
        </xdr:cNvPr>
        <xdr:cNvSpPr/>
      </xdr:nvSpPr>
      <xdr:spPr>
        <a:xfrm>
          <a:off x="1521457"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2</xdr:col>
      <xdr:colOff>1108706</xdr:colOff>
      <xdr:row>92</xdr:row>
      <xdr:rowOff>0</xdr:rowOff>
    </xdr:from>
    <xdr:ext cx="6350" cy="83185"/>
    <xdr:sp macro="" textlink="">
      <xdr:nvSpPr>
        <xdr:cNvPr id="6" name="Shape 16">
          <a:extLst>
            <a:ext uri="{FF2B5EF4-FFF2-40B4-BE49-F238E27FC236}">
              <a16:creationId xmlns:a16="http://schemas.microsoft.com/office/drawing/2014/main" id="{302D60D6-C844-4AE5-BBED-7A7C21B4A3A2}"/>
            </a:ext>
          </a:extLst>
        </xdr:cNvPr>
        <xdr:cNvSpPr/>
      </xdr:nvSpPr>
      <xdr:spPr>
        <a:xfrm>
          <a:off x="2289806" y="15735300"/>
          <a:ext cx="6350" cy="83185"/>
        </a:xfrm>
        <a:custGeom>
          <a:avLst/>
          <a:gdLst/>
          <a:ahLst/>
          <a:cxnLst/>
          <a:rect l="0" t="0" r="0" b="0"/>
          <a:pathLst>
            <a:path w="6350" h="83185">
              <a:moveTo>
                <a:pt x="6355" y="82625"/>
              </a:moveTo>
              <a:lnTo>
                <a:pt x="0" y="82625"/>
              </a:lnTo>
              <a:lnTo>
                <a:pt x="0" y="0"/>
              </a:lnTo>
              <a:lnTo>
                <a:pt x="6355" y="0"/>
              </a:lnTo>
              <a:lnTo>
                <a:pt x="6355" y="82625"/>
              </a:lnTo>
              <a:close/>
            </a:path>
          </a:pathLst>
        </a:custGeom>
        <a:solidFill>
          <a:srgbClr val="DEE2E6"/>
        </a:solidFill>
      </xdr:spPr>
    </xdr:sp>
    <xdr:clientData/>
  </xdr:oneCellAnchor>
  <xdr:oneCellAnchor>
    <xdr:from>
      <xdr:col>0</xdr:col>
      <xdr:colOff>0</xdr:colOff>
      <xdr:row>256</xdr:row>
      <xdr:rowOff>108060</xdr:rowOff>
    </xdr:from>
    <xdr:ext cx="6350" cy="70485"/>
    <xdr:sp macro="" textlink="">
      <xdr:nvSpPr>
        <xdr:cNvPr id="7" name="Shape 18">
          <a:extLst>
            <a:ext uri="{FF2B5EF4-FFF2-40B4-BE49-F238E27FC236}">
              <a16:creationId xmlns:a16="http://schemas.microsoft.com/office/drawing/2014/main" id="{19DBB3F6-C99B-4A0B-AD5E-1D624AC5002A}"/>
            </a:ext>
          </a:extLst>
        </xdr:cNvPr>
        <xdr:cNvSpPr/>
      </xdr:nvSpPr>
      <xdr:spPr>
        <a:xfrm>
          <a:off x="0" y="47085360"/>
          <a:ext cx="6350" cy="70485"/>
        </a:xfrm>
        <a:custGeom>
          <a:avLst/>
          <a:gdLst/>
          <a:ahLst/>
          <a:cxnLst/>
          <a:rect l="0" t="0" r="0" b="0"/>
          <a:pathLst>
            <a:path w="6350" h="70485">
              <a:moveTo>
                <a:pt x="0" y="0"/>
              </a:moveTo>
              <a:lnTo>
                <a:pt x="6355" y="0"/>
              </a:lnTo>
              <a:lnTo>
                <a:pt x="6355" y="69905"/>
              </a:lnTo>
              <a:lnTo>
                <a:pt x="0" y="69905"/>
              </a:lnTo>
              <a:lnTo>
                <a:pt x="0" y="0"/>
              </a:lnTo>
              <a:close/>
            </a:path>
          </a:pathLst>
        </a:custGeom>
        <a:solidFill>
          <a:srgbClr val="DEE2E6"/>
        </a:solidFill>
      </xdr:spPr>
    </xdr:sp>
    <xdr:clientData/>
  </xdr:oneCellAnchor>
  <xdr:oneCellAnchor>
    <xdr:from>
      <xdr:col>0</xdr:col>
      <xdr:colOff>1967227</xdr:colOff>
      <xdr:row>256</xdr:row>
      <xdr:rowOff>108063</xdr:rowOff>
    </xdr:from>
    <xdr:ext cx="6350" cy="70485"/>
    <xdr:sp macro="" textlink="">
      <xdr:nvSpPr>
        <xdr:cNvPr id="8" name="Shape 19">
          <a:extLst>
            <a:ext uri="{FF2B5EF4-FFF2-40B4-BE49-F238E27FC236}">
              <a16:creationId xmlns:a16="http://schemas.microsoft.com/office/drawing/2014/main" id="{BC30F4FA-51CC-4422-9E7B-A78E770BD166}"/>
            </a:ext>
          </a:extLst>
        </xdr:cNvPr>
        <xdr:cNvSpPr/>
      </xdr:nvSpPr>
      <xdr:spPr>
        <a:xfrm>
          <a:off x="757552"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0</xdr:colOff>
      <xdr:row>256</xdr:row>
      <xdr:rowOff>108063</xdr:rowOff>
    </xdr:from>
    <xdr:ext cx="6350" cy="70485"/>
    <xdr:sp macro="" textlink="">
      <xdr:nvSpPr>
        <xdr:cNvPr id="9" name="Shape 20">
          <a:extLst>
            <a:ext uri="{FF2B5EF4-FFF2-40B4-BE49-F238E27FC236}">
              <a16:creationId xmlns:a16="http://schemas.microsoft.com/office/drawing/2014/main" id="{075E8850-D9E3-44BC-8E87-FAE164F16FEA}"/>
            </a:ext>
          </a:extLst>
        </xdr:cNvPr>
        <xdr:cNvSpPr/>
      </xdr:nvSpPr>
      <xdr:spPr>
        <a:xfrm>
          <a:off x="762000"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1</xdr:col>
      <xdr:colOff>892807</xdr:colOff>
      <xdr:row>256</xdr:row>
      <xdr:rowOff>108063</xdr:rowOff>
    </xdr:from>
    <xdr:ext cx="6350" cy="70485"/>
    <xdr:sp macro="" textlink="">
      <xdr:nvSpPr>
        <xdr:cNvPr id="10" name="Shape 21">
          <a:extLst>
            <a:ext uri="{FF2B5EF4-FFF2-40B4-BE49-F238E27FC236}">
              <a16:creationId xmlns:a16="http://schemas.microsoft.com/office/drawing/2014/main" id="{91E101F6-CAB8-4BB0-A70E-FC2984A298E9}"/>
            </a:ext>
          </a:extLst>
        </xdr:cNvPr>
        <xdr:cNvSpPr/>
      </xdr:nvSpPr>
      <xdr:spPr>
        <a:xfrm>
          <a:off x="1521457"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oneCellAnchor>
    <xdr:from>
      <xdr:col>2</xdr:col>
      <xdr:colOff>1108706</xdr:colOff>
      <xdr:row>256</xdr:row>
      <xdr:rowOff>108063</xdr:rowOff>
    </xdr:from>
    <xdr:ext cx="6350" cy="70485"/>
    <xdr:sp macro="" textlink="">
      <xdr:nvSpPr>
        <xdr:cNvPr id="11" name="Shape 22">
          <a:extLst>
            <a:ext uri="{FF2B5EF4-FFF2-40B4-BE49-F238E27FC236}">
              <a16:creationId xmlns:a16="http://schemas.microsoft.com/office/drawing/2014/main" id="{F3CD2319-8427-4259-A3FB-144CADD7051C}"/>
            </a:ext>
          </a:extLst>
        </xdr:cNvPr>
        <xdr:cNvSpPr/>
      </xdr:nvSpPr>
      <xdr:spPr>
        <a:xfrm>
          <a:off x="2289806" y="47085363"/>
          <a:ext cx="6350" cy="70485"/>
        </a:xfrm>
        <a:custGeom>
          <a:avLst/>
          <a:gdLst/>
          <a:ahLst/>
          <a:cxnLst/>
          <a:rect l="0" t="0" r="0" b="0"/>
          <a:pathLst>
            <a:path w="6350" h="70485">
              <a:moveTo>
                <a:pt x="6355" y="69905"/>
              </a:moveTo>
              <a:lnTo>
                <a:pt x="0" y="69905"/>
              </a:lnTo>
              <a:lnTo>
                <a:pt x="0" y="0"/>
              </a:lnTo>
              <a:lnTo>
                <a:pt x="6355" y="0"/>
              </a:lnTo>
              <a:lnTo>
                <a:pt x="6355" y="69905"/>
              </a:lnTo>
              <a:close/>
            </a:path>
          </a:pathLst>
        </a:custGeom>
        <a:solidFill>
          <a:srgbClr val="DEE2E6"/>
        </a:solidFill>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58BE0701-2382-487F-81A4-A49955F3CB42}"/>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DEAE6A4A-0883-43A1-A5D9-CF525E4FB340}"/>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31</xdr:row>
      <xdr:rowOff>0</xdr:rowOff>
    </xdr:from>
    <xdr:to>
      <xdr:col>10</xdr:col>
      <xdr:colOff>419101</xdr:colOff>
      <xdr:row>35</xdr:row>
      <xdr:rowOff>76200</xdr:rowOff>
    </xdr:to>
    <xdr:sp macro="" textlink="">
      <xdr:nvSpPr>
        <xdr:cNvPr id="2" name="CuadroTexto 1">
          <a:extLst>
            <a:ext uri="{FF2B5EF4-FFF2-40B4-BE49-F238E27FC236}">
              <a16:creationId xmlns:a16="http://schemas.microsoft.com/office/drawing/2014/main" id="{C027B95D-2158-4658-A04A-5214773904CD}"/>
            </a:ext>
          </a:extLst>
        </xdr:cNvPr>
        <xdr:cNvSpPr txBox="1"/>
      </xdr:nvSpPr>
      <xdr:spPr>
        <a:xfrm>
          <a:off x="0" y="4848225"/>
          <a:ext cx="9391651" cy="6477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s-EC" sz="1100" b="0" baseline="0">
              <a:solidFill>
                <a:schemeClr val="dk1"/>
              </a:solidFill>
              <a:effectLst/>
              <a:latin typeface="+mn-lt"/>
              <a:ea typeface="+mn-ea"/>
              <a:cs typeface="+mn-cs"/>
            </a:rPr>
            <a:t>El último inciso del párrafo (V) del literal b) del numeral 3 del artículo 3 de la resolución NAC-DGERCGC16-00000531 y sus reformas señala que se utilizará la información del sitio web </a:t>
          </a:r>
          <a:r>
            <a:rPr lang="es-EC" sz="1100" b="0" i="0" u="none" strike="noStrike" baseline="0">
              <a:solidFill>
                <a:schemeClr val="dk1"/>
              </a:solidFill>
              <a:latin typeface="+mn-lt"/>
              <a:ea typeface="+mn-ea"/>
              <a:cs typeface="+mn-cs"/>
            </a:rPr>
            <a:t>https://apps.fas.usda.gov/gats/AdvancedQuery.aspx</a:t>
          </a:r>
          <a:r>
            <a:rPr lang="es-EC" sz="1100" i="0">
              <a:solidFill>
                <a:schemeClr val="dk1"/>
              </a:solidFill>
              <a:effectLst/>
              <a:latin typeface="+mn-lt"/>
              <a:ea typeface="+mn-ea"/>
              <a:cs typeface="+mn-cs"/>
            </a:rPr>
            <a:t> cuando en los portales mencionados en los párrafos del I al IV no se encuentre información disponible.</a:t>
          </a:r>
        </a:p>
      </xdr:txBody>
    </xdr:sp>
    <xdr:clientData/>
  </xdr:twoCellAnchor>
  <xdr:twoCellAnchor editAs="oneCell">
    <xdr:from>
      <xdr:col>1</xdr:col>
      <xdr:colOff>104776</xdr:colOff>
      <xdr:row>42</xdr:row>
      <xdr:rowOff>1</xdr:rowOff>
    </xdr:from>
    <xdr:to>
      <xdr:col>10</xdr:col>
      <xdr:colOff>85725</xdr:colOff>
      <xdr:row>53</xdr:row>
      <xdr:rowOff>22171</xdr:rowOff>
    </xdr:to>
    <xdr:pic>
      <xdr:nvPicPr>
        <xdr:cNvPr id="3" name="Imagen 2">
          <a:extLst>
            <a:ext uri="{FF2B5EF4-FFF2-40B4-BE49-F238E27FC236}">
              <a16:creationId xmlns:a16="http://schemas.microsoft.com/office/drawing/2014/main" id="{FCCD71D7-59F0-4A10-9C29-CF880E20B643}"/>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53</xdr:row>
      <xdr:rowOff>152399</xdr:rowOff>
    </xdr:from>
    <xdr:to>
      <xdr:col>10</xdr:col>
      <xdr:colOff>571501</xdr:colOff>
      <xdr:row>60</xdr:row>
      <xdr:rowOff>9524</xdr:rowOff>
    </xdr:to>
    <xdr:sp macro="" textlink="">
      <xdr:nvSpPr>
        <xdr:cNvPr id="4" name="CuadroTexto 3">
          <a:extLst>
            <a:ext uri="{FF2B5EF4-FFF2-40B4-BE49-F238E27FC236}">
              <a16:creationId xmlns:a16="http://schemas.microsoft.com/office/drawing/2014/main" id="{95A761CB-3972-425B-99F6-0CA14A6B80AC}"/>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62336603-2313-48A5-9176-234509A10AFA}"/>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2F87B3ED-C036-4C24-AC54-06FA38F7A58A}"/>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0DC5BD02-C78A-4FD6-9A5F-CC8672BD0721}"/>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31B294FE-F77E-4BC5-BF7A-C13BEEB02C87}"/>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penultimo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104776</xdr:colOff>
      <xdr:row>34</xdr:row>
      <xdr:rowOff>1</xdr:rowOff>
    </xdr:from>
    <xdr:to>
      <xdr:col>10</xdr:col>
      <xdr:colOff>85725</xdr:colOff>
      <xdr:row>45</xdr:row>
      <xdr:rowOff>22171</xdr:rowOff>
    </xdr:to>
    <xdr:pic>
      <xdr:nvPicPr>
        <xdr:cNvPr id="2" name="Imagen 1">
          <a:extLst>
            <a:ext uri="{FF2B5EF4-FFF2-40B4-BE49-F238E27FC236}">
              <a16:creationId xmlns:a16="http://schemas.microsoft.com/office/drawing/2014/main" id="{F9CF3B1C-3840-4756-B1DA-04F4E75A1160}"/>
            </a:ext>
          </a:extLst>
        </xdr:cNvPr>
        <xdr:cNvPicPr>
          <a:picLocks noChangeAspect="1"/>
        </xdr:cNvPicPr>
      </xdr:nvPicPr>
      <xdr:blipFill>
        <a:blip xmlns:r="http://schemas.openxmlformats.org/officeDocument/2006/relationships" r:embed="rId1"/>
        <a:stretch>
          <a:fillRect/>
        </a:stretch>
      </xdr:blipFill>
      <xdr:spPr>
        <a:xfrm>
          <a:off x="609601" y="6210301"/>
          <a:ext cx="8201024" cy="1698570"/>
        </a:xfrm>
        <a:prstGeom prst="rect">
          <a:avLst/>
        </a:prstGeom>
      </xdr:spPr>
    </xdr:pic>
    <xdr:clientData/>
  </xdr:twoCellAnchor>
  <xdr:twoCellAnchor>
    <xdr:from>
      <xdr:col>1</xdr:col>
      <xdr:colOff>0</xdr:colOff>
      <xdr:row>45</xdr:row>
      <xdr:rowOff>152399</xdr:rowOff>
    </xdr:from>
    <xdr:to>
      <xdr:col>10</xdr:col>
      <xdr:colOff>571501</xdr:colOff>
      <xdr:row>52</xdr:row>
      <xdr:rowOff>9524</xdr:rowOff>
    </xdr:to>
    <xdr:sp macro="" textlink="">
      <xdr:nvSpPr>
        <xdr:cNvPr id="3" name="CuadroTexto 2">
          <a:extLst>
            <a:ext uri="{FF2B5EF4-FFF2-40B4-BE49-F238E27FC236}">
              <a16:creationId xmlns:a16="http://schemas.microsoft.com/office/drawing/2014/main" id="{54853025-C1CA-4365-A8B7-BB71B88438F2}"/>
            </a:ext>
          </a:extLst>
        </xdr:cNvPr>
        <xdr:cNvSpPr txBox="1"/>
      </xdr:nvSpPr>
      <xdr:spPr>
        <a:xfrm>
          <a:off x="504825" y="8039099"/>
          <a:ext cx="9144001" cy="923925"/>
        </a:xfrm>
        <a:prstGeom prst="rect">
          <a:avLst/>
        </a:prstGeom>
        <a:solidFill>
          <a:srgbClr val="F1F2F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C" sz="1100" b="0" baseline="0">
              <a:solidFill>
                <a:schemeClr val="dk1"/>
              </a:solidFill>
              <a:effectLst/>
              <a:latin typeface="+mn-lt"/>
              <a:ea typeface="+mn-ea"/>
              <a:cs typeface="+mn-cs"/>
            </a:rPr>
            <a:t>El penúltimo inciso del artículo 6 de la resolución NAC-DGERCGC16-00000531 y sus reformas señala "</a:t>
          </a:r>
          <a:r>
            <a:rPr lang="es-EC" sz="1100" b="0" i="1" u="none" strike="noStrike" baseline="0">
              <a:solidFill>
                <a:schemeClr val="dk1"/>
              </a:solidFill>
              <a:latin typeface="+mn-lt"/>
              <a:ea typeface="+mn-ea"/>
              <a:cs typeface="+mn-cs"/>
            </a:rPr>
            <a:t>Este valor podrá ser ajustado únicamente por valores incurridos por flete y seguro correspondientes a dicha factura cuando se trate de precios comparables CIF, es decir, de los numerales (I) y (II) del literal b del numeral 3 del artículo 3 de la presente resolución, siempre y cuando el contribuyente demuestre documentadamente que estos valores fueron establecidos en plena competencia</a:t>
          </a:r>
          <a:r>
            <a:rPr lang="es-EC" sz="1100" b="0" i="0" u="none" strike="noStrike" baseline="0">
              <a:solidFill>
                <a:schemeClr val="dk1"/>
              </a:solidFill>
              <a:latin typeface="+mn-lt"/>
              <a:ea typeface="+mn-ea"/>
              <a:cs typeface="+mn-cs"/>
            </a:rPr>
            <a:t>"</a:t>
          </a:r>
          <a:r>
            <a:rPr lang="es-EC" sz="1100" i="0">
              <a:solidFill>
                <a:schemeClr val="dk1"/>
              </a:solidFill>
              <a:effectLst/>
              <a:latin typeface="+mn-lt"/>
              <a:ea typeface="+mn-ea"/>
              <a:cs typeface="+mn-cs"/>
            </a:rPr>
            <a:t>.</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dina Santana, Maria Veronica" refreshedDate="46101.477169444443" createdVersion="8" refreshedVersion="8" minRefreshableVersion="3" recordCount="365" xr:uid="{D24A09B4-EA30-422E-9156-47114E937BAA}">
  <cacheSource type="worksheet">
    <worksheetSource ref="A11:D376" sheet="Tipo de Cambio UE"/>
  </cacheSource>
  <cacheFields count="5">
    <cacheField name="Fechas Disponibles" numFmtId="14">
      <sharedItems containsSemiMixedTypes="0" containsNonDate="0" containsDate="1" containsString="0" minDate="2025-01-01T00:00:00" maxDate="2026-01-01T00:00:00" count="365">
        <d v="2025-01-01T00:00:00"/>
        <d v="2025-01-02T00:00:00"/>
        <d v="2025-01-03T00:00:00"/>
        <d v="2025-01-04T00:00:00"/>
        <d v="2025-01-05T00:00:00"/>
        <d v="2025-01-06T00:00:00"/>
        <d v="2025-01-07T00:00:00"/>
        <d v="2025-01-08T00:00:00"/>
        <d v="2025-01-09T00:00:00"/>
        <d v="2025-01-10T00:00:00"/>
        <d v="2025-01-11T00:00:00"/>
        <d v="2025-01-12T00:00:00"/>
        <d v="2025-01-13T00:00:00"/>
        <d v="2025-01-14T00:00:00"/>
        <d v="2025-01-15T00:00:00"/>
        <d v="2025-01-16T00:00:00"/>
        <d v="2025-01-17T00:00:00"/>
        <d v="2025-01-18T00:00:00"/>
        <d v="2025-01-19T00:00:00"/>
        <d v="2025-01-20T00:00:00"/>
        <d v="2025-01-21T00:00:00"/>
        <d v="2025-01-22T00:00:00"/>
        <d v="2025-01-23T00:00:00"/>
        <d v="2025-01-24T00:00:00"/>
        <d v="2025-01-25T00:00:00"/>
        <d v="2025-01-26T00:00:00"/>
        <d v="2025-01-27T00:00:00"/>
        <d v="2025-01-28T00:00:00"/>
        <d v="2025-01-29T00:00:00"/>
        <d v="2025-01-30T00:00:00"/>
        <d v="2025-01-31T00:00:00"/>
        <d v="2025-02-01T00:00:00"/>
        <d v="2025-02-02T00:00:00"/>
        <d v="2025-02-03T00:00:00"/>
        <d v="2025-02-04T00:00:00"/>
        <d v="2025-02-05T00:00:00"/>
        <d v="2025-02-06T00:00:00"/>
        <d v="2025-02-07T00:00:00"/>
        <d v="2025-02-08T00:00:00"/>
        <d v="2025-02-09T00:00:00"/>
        <d v="2025-02-10T00:00:00"/>
        <d v="2025-02-11T00:00:00"/>
        <d v="2025-02-12T00:00:00"/>
        <d v="2025-02-13T00:00:00"/>
        <d v="2025-02-14T00:00:00"/>
        <d v="2025-02-15T00:00:00"/>
        <d v="2025-02-16T00:00:00"/>
        <d v="2025-02-17T00:00:00"/>
        <d v="2025-02-18T00:00:00"/>
        <d v="2025-02-19T00:00:00"/>
        <d v="2025-02-20T00:00:00"/>
        <d v="2025-02-21T00:00:00"/>
        <d v="2025-02-22T00:00:00"/>
        <d v="2025-02-23T00:00:00"/>
        <d v="2025-02-24T00:00:00"/>
        <d v="2025-02-25T00:00:00"/>
        <d v="2025-02-26T00:00:00"/>
        <d v="2025-02-27T00:00:00"/>
        <d v="2025-02-28T00:00:00"/>
        <d v="2025-03-01T00:00:00"/>
        <d v="2025-03-02T00:00:00"/>
        <d v="2025-03-03T00:00:00"/>
        <d v="2025-03-04T00:00:00"/>
        <d v="2025-03-05T00:00:00"/>
        <d v="2025-03-06T00:00:00"/>
        <d v="2025-03-07T00:00:00"/>
        <d v="2025-03-08T00:00:00"/>
        <d v="2025-03-09T00:00:00"/>
        <d v="2025-03-10T00:00:00"/>
        <d v="2025-03-11T00:00:00"/>
        <d v="2025-03-12T00:00:00"/>
        <d v="2025-03-13T00:00:00"/>
        <d v="2025-03-14T00:00:00"/>
        <d v="2025-03-15T00:00:00"/>
        <d v="2025-03-16T00:00:00"/>
        <d v="2025-03-17T00:00:00"/>
        <d v="2025-03-18T00:00:00"/>
        <d v="2025-03-19T00:00:00"/>
        <d v="2025-03-20T00:00:00"/>
        <d v="2025-03-21T00:00:00"/>
        <d v="2025-03-22T00:00:00"/>
        <d v="2025-03-23T00:00:00"/>
        <d v="2025-03-24T00:00:00"/>
        <d v="2025-03-25T00:00:00"/>
        <d v="2025-03-26T00:00:00"/>
        <d v="2025-03-27T00:00:00"/>
        <d v="2025-03-28T00:00:00"/>
        <d v="2025-03-29T00:00:00"/>
        <d v="2025-03-30T00:00:00"/>
        <d v="2025-03-31T00:00:00"/>
        <d v="2025-04-01T00:00:00"/>
        <d v="2025-04-02T00:00:00"/>
        <d v="2025-04-03T00:00:00"/>
        <d v="2025-04-04T00:00:00"/>
        <d v="2025-04-05T00:00:00"/>
        <d v="2025-04-06T00:00:00"/>
        <d v="2025-04-07T00:00:00"/>
        <d v="2025-04-08T00:00:00"/>
        <d v="2025-04-09T00:00:00"/>
        <d v="2025-04-10T00:00:00"/>
        <d v="2025-04-11T00:00:00"/>
        <d v="2025-04-12T00:00:00"/>
        <d v="2025-04-13T00:00:00"/>
        <d v="2025-04-14T00:00:00"/>
        <d v="2025-04-15T00:00:00"/>
        <d v="2025-04-16T00:00:00"/>
        <d v="2025-04-17T00:00:00"/>
        <d v="2025-04-18T00:00:00"/>
        <d v="2025-04-19T00:00:00"/>
        <d v="2025-04-20T00:00:00"/>
        <d v="2025-04-21T00:00:00"/>
        <d v="2025-04-22T00:00:00"/>
        <d v="2025-04-23T00:00:00"/>
        <d v="2025-04-24T00:00:00"/>
        <d v="2025-04-25T00:00:00"/>
        <d v="2025-04-26T00:00:00"/>
        <d v="2025-04-27T00:00:00"/>
        <d v="2025-04-28T00:00:00"/>
        <d v="2025-04-29T00:00:00"/>
        <d v="2025-04-30T00:00:00"/>
        <d v="2025-05-01T00:00:00"/>
        <d v="2025-05-02T00:00:00"/>
        <d v="2025-05-03T00:00:00"/>
        <d v="2025-05-04T00:00:00"/>
        <d v="2025-05-05T00:00:00"/>
        <d v="2025-05-06T00:00:00"/>
        <d v="2025-05-07T00:00:00"/>
        <d v="2025-05-08T00:00:00"/>
        <d v="2025-05-09T00:00:00"/>
        <d v="2025-05-10T00:00:00"/>
        <d v="2025-05-11T00:00:00"/>
        <d v="2025-05-12T00:00:00"/>
        <d v="2025-05-13T00:00:00"/>
        <d v="2025-05-14T00:00:00"/>
        <d v="2025-05-15T00:00:00"/>
        <d v="2025-05-16T00:00:00"/>
        <d v="2025-05-17T00:00:00"/>
        <d v="2025-05-18T00:00:00"/>
        <d v="2025-05-19T00:00:00"/>
        <d v="2025-05-20T00:00:00"/>
        <d v="2025-05-21T00:00:00"/>
        <d v="2025-05-22T00:00:00"/>
        <d v="2025-05-23T00:00:00"/>
        <d v="2025-05-24T00:00:00"/>
        <d v="2025-05-25T00:00:00"/>
        <d v="2025-05-26T00:00:00"/>
        <d v="2025-05-27T00:00:00"/>
        <d v="2025-05-28T00:00:00"/>
        <d v="2025-05-29T00:00:00"/>
        <d v="2025-05-30T00:00:00"/>
        <d v="2025-05-31T00:00:00"/>
        <d v="2025-06-01T00:00:00"/>
        <d v="2025-06-02T00:00:00"/>
        <d v="2025-06-03T00:00:00"/>
        <d v="2025-06-04T00:00:00"/>
        <d v="2025-06-05T00:00:00"/>
        <d v="2025-06-06T00:00:00"/>
        <d v="2025-06-07T00:00:00"/>
        <d v="2025-06-08T00:00:00"/>
        <d v="2025-06-09T00:00:00"/>
        <d v="2025-06-10T00:00:00"/>
        <d v="2025-06-11T00:00:00"/>
        <d v="2025-06-12T00:00:00"/>
        <d v="2025-06-13T00:00:00"/>
        <d v="2025-06-14T00:00:00"/>
        <d v="2025-06-15T00:00:00"/>
        <d v="2025-06-16T00:00:00"/>
        <d v="2025-06-17T00:00:00"/>
        <d v="2025-06-18T00:00:00"/>
        <d v="2025-06-19T00:00:00"/>
        <d v="2025-06-20T00:00:00"/>
        <d v="2025-06-21T00:00:00"/>
        <d v="2025-06-22T00:00:00"/>
        <d v="2025-06-23T00:00:00"/>
        <d v="2025-06-24T00:00:00"/>
        <d v="2025-06-25T00:00:00"/>
        <d v="2025-06-26T00:00:00"/>
        <d v="2025-06-27T00:00:00"/>
        <d v="2025-06-28T00:00:00"/>
        <d v="2025-06-29T00:00:00"/>
        <d v="2025-06-30T00:00:00"/>
        <d v="2025-07-01T00:00:00"/>
        <d v="2025-07-02T00:00:00"/>
        <d v="2025-07-03T00:00:00"/>
        <d v="2025-07-04T00:00:00"/>
        <d v="2025-07-05T00:00:00"/>
        <d v="2025-07-06T00:00:00"/>
        <d v="2025-07-07T00:00:00"/>
        <d v="2025-07-08T00:00:00"/>
        <d v="2025-07-09T00:00:00"/>
        <d v="2025-07-10T00:00:00"/>
        <d v="2025-07-11T00:00:00"/>
        <d v="2025-07-12T00:00:00"/>
        <d v="2025-07-13T00:00:00"/>
        <d v="2025-07-14T00:00:00"/>
        <d v="2025-07-15T00:00:00"/>
        <d v="2025-07-16T00:00:00"/>
        <d v="2025-07-17T00:00:00"/>
        <d v="2025-07-18T00:00:00"/>
        <d v="2025-07-19T00:00:00"/>
        <d v="2025-07-20T00:00:00"/>
        <d v="2025-07-21T00:00:00"/>
        <d v="2025-07-22T00:00:00"/>
        <d v="2025-07-23T00:00:00"/>
        <d v="2025-07-24T00:00:00"/>
        <d v="2025-07-25T00:00:00"/>
        <d v="2025-07-26T00:00:00"/>
        <d v="2025-07-27T00:00:00"/>
        <d v="2025-07-28T00:00:00"/>
        <d v="2025-07-29T00:00:00"/>
        <d v="2025-07-30T00:00:00"/>
        <d v="2025-07-31T00:00:00"/>
        <d v="2025-08-01T00:00:00"/>
        <d v="2025-08-02T00:00:00"/>
        <d v="2025-08-03T00:00:00"/>
        <d v="2025-08-04T00:00:00"/>
        <d v="2025-08-05T00:00:00"/>
        <d v="2025-08-06T00:00:00"/>
        <d v="2025-08-07T00:00:00"/>
        <d v="2025-08-08T00:00:00"/>
        <d v="2025-08-09T00:00:00"/>
        <d v="2025-08-10T00:00:00"/>
        <d v="2025-08-11T00:00:00"/>
        <d v="2025-08-12T00:00:00"/>
        <d v="2025-08-13T00:00:00"/>
        <d v="2025-08-14T00:00:00"/>
        <d v="2025-08-15T00:00:00"/>
        <d v="2025-08-16T00:00:00"/>
        <d v="2025-08-17T00:00:00"/>
        <d v="2025-08-18T00:00:00"/>
        <d v="2025-08-19T00:00:00"/>
        <d v="2025-08-20T00:00:00"/>
        <d v="2025-08-21T00:00:00"/>
        <d v="2025-08-22T00:00:00"/>
        <d v="2025-08-23T00:00:00"/>
        <d v="2025-08-24T00:00:00"/>
        <d v="2025-08-25T00:00:00"/>
        <d v="2025-08-26T00:00:00"/>
        <d v="2025-08-27T00:00:00"/>
        <d v="2025-08-28T00:00:00"/>
        <d v="2025-08-29T00:00:00"/>
        <d v="2025-08-30T00:00:00"/>
        <d v="2025-08-31T00:00:00"/>
        <d v="2025-09-01T00:00:00"/>
        <d v="2025-09-02T00:00:00"/>
        <d v="2025-09-03T00:00:00"/>
        <d v="2025-09-04T00:00:00"/>
        <d v="2025-09-05T00:00:00"/>
        <d v="2025-09-06T00:00:00"/>
        <d v="2025-09-07T00:00:00"/>
        <d v="2025-09-08T00:00:00"/>
        <d v="2025-09-09T00:00:00"/>
        <d v="2025-09-10T00:00:00"/>
        <d v="2025-09-11T00:00:00"/>
        <d v="2025-09-12T00:00:00"/>
        <d v="2025-09-13T00:00:00"/>
        <d v="2025-09-14T00:00:00"/>
        <d v="2025-09-15T00:00:00"/>
        <d v="2025-09-16T00:00:00"/>
        <d v="2025-09-17T00:00:00"/>
        <d v="2025-09-18T00:00:00"/>
        <d v="2025-09-19T00:00:00"/>
        <d v="2025-09-20T00:00:00"/>
        <d v="2025-09-21T00:00:00"/>
        <d v="2025-09-22T00:00:00"/>
        <d v="2025-09-23T00:00:00"/>
        <d v="2025-09-24T00:00:00"/>
        <d v="2025-09-25T00:00:00"/>
        <d v="2025-09-26T00:00:00"/>
        <d v="2025-09-27T00:00:00"/>
        <d v="2025-09-28T00:00:00"/>
        <d v="2025-09-29T00:00:00"/>
        <d v="2025-09-30T00:00:00"/>
        <d v="2025-10-01T00:00:00"/>
        <d v="2025-10-02T00:00:00"/>
        <d v="2025-10-03T00:00:00"/>
        <d v="2025-10-04T00:00:00"/>
        <d v="2025-10-05T00:00:00"/>
        <d v="2025-10-06T00:00:00"/>
        <d v="2025-10-07T00:00:00"/>
        <d v="2025-10-08T00:00:00"/>
        <d v="2025-10-09T00:00:00"/>
        <d v="2025-10-10T00:00:00"/>
        <d v="2025-10-11T00:00:00"/>
        <d v="2025-10-12T00:00:00"/>
        <d v="2025-10-13T00:00:00"/>
        <d v="2025-10-14T00:00:00"/>
        <d v="2025-10-15T00:00:00"/>
        <d v="2025-10-16T00:00:00"/>
        <d v="2025-10-17T00:00:00"/>
        <d v="2025-10-18T00:00:00"/>
        <d v="2025-10-19T00:00:00"/>
        <d v="2025-10-20T00:00:00"/>
        <d v="2025-10-21T00:00:00"/>
        <d v="2025-10-22T00:00:00"/>
        <d v="2025-10-23T00:00:00"/>
        <d v="2025-10-24T00:00:00"/>
        <d v="2025-10-25T00:00:00"/>
        <d v="2025-10-26T00:00:00"/>
        <d v="2025-10-27T00:00:00"/>
        <d v="2025-10-28T00:00:00"/>
        <d v="2025-10-29T00:00:00"/>
        <d v="2025-10-30T00:00:00"/>
        <d v="2025-10-31T00:00:00"/>
        <d v="2025-11-01T00:00:00"/>
        <d v="2025-11-02T00:00:00"/>
        <d v="2025-11-03T00:00:00"/>
        <d v="2025-11-04T00:00:00"/>
        <d v="2025-11-05T00:00:00"/>
        <d v="2025-11-06T00:00:00"/>
        <d v="2025-11-07T00:00:00"/>
        <d v="2025-11-08T00:00:00"/>
        <d v="2025-11-09T00:00:00"/>
        <d v="2025-11-10T00:00:00"/>
        <d v="2025-11-11T00:00:00"/>
        <d v="2025-11-12T00:00:00"/>
        <d v="2025-11-13T00:00:00"/>
        <d v="2025-11-14T00:00:00"/>
        <d v="2025-11-15T00:00:00"/>
        <d v="2025-11-16T00:00:00"/>
        <d v="2025-11-17T00:00:00"/>
        <d v="2025-11-18T00:00:00"/>
        <d v="2025-11-19T00:00:00"/>
        <d v="2025-11-20T00:00:00"/>
        <d v="2025-11-21T00:00:00"/>
        <d v="2025-11-22T00:00:00"/>
        <d v="2025-11-23T00:00:00"/>
        <d v="2025-11-24T00:00:00"/>
        <d v="2025-11-25T00:00:00"/>
        <d v="2025-11-26T00:00:00"/>
        <d v="2025-11-27T00:00:00"/>
        <d v="2025-11-28T00:00:00"/>
        <d v="2025-11-29T00:00:00"/>
        <d v="2025-11-30T00:00:00"/>
        <d v="2025-12-01T00:00:00"/>
        <d v="2025-12-02T00:00:00"/>
        <d v="2025-12-03T00:00:00"/>
        <d v="2025-12-04T00:00:00"/>
        <d v="2025-12-05T00:00:00"/>
        <d v="2025-12-06T00:00:00"/>
        <d v="2025-12-07T00:00:00"/>
        <d v="2025-12-08T00:00:00"/>
        <d v="2025-12-09T00:00:00"/>
        <d v="2025-12-10T00:00:00"/>
        <d v="2025-12-11T00:00:00"/>
        <d v="2025-12-12T00:00:00"/>
        <d v="2025-12-13T00:00:00"/>
        <d v="2025-12-14T00:00:00"/>
        <d v="2025-12-15T00:00:00"/>
        <d v="2025-12-16T00:00:00"/>
        <d v="2025-12-17T00:00:00"/>
        <d v="2025-12-18T00:00:00"/>
        <d v="2025-12-19T00:00:00"/>
        <d v="2025-12-20T00:00:00"/>
        <d v="2025-12-21T00:00:00"/>
        <d v="2025-12-22T00:00:00"/>
        <d v="2025-12-23T00:00:00"/>
        <d v="2025-12-24T00:00:00"/>
        <d v="2025-12-25T00:00:00"/>
        <d v="2025-12-26T00:00:00"/>
        <d v="2025-12-27T00:00:00"/>
        <d v="2025-12-28T00:00:00"/>
        <d v="2025-12-29T00:00:00"/>
        <d v="2025-12-30T00:00:00"/>
        <d v="2025-12-31T00:00:00"/>
      </sharedItems>
      <fieldGroup par="4" base="0">
        <rangePr groupBy="days" startDate="2025-01-01T00:00:00" endDate="2026-01-01T00:00:00"/>
        <groupItems count="368">
          <s v="&lt;1/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1/2026"/>
        </groupItems>
      </fieldGroup>
    </cacheField>
    <cacheField name="Oficial" numFmtId="0">
      <sharedItems containsSemiMixedTypes="0" containsString="0" containsNumber="1" minValue="1.0217000000000001" maxValue="1.1845000000000001"/>
    </cacheField>
    <cacheField name="Compra" numFmtId="0">
      <sharedItems containsSemiMixedTypes="0" containsString="0" containsNumber="1" minValue="1.0217000000000001" maxValue="1.1845000000000001"/>
    </cacheField>
    <cacheField name="Venta" numFmtId="0">
      <sharedItems containsSemiMixedTypes="0" containsString="0" containsNumber="1" minValue="1.0217000000000001" maxValue="1.1845000000000001"/>
    </cacheField>
    <cacheField name="Meses" numFmtId="0" databaseField="0">
      <fieldGroup base="0">
        <rangePr groupBy="months" startDate="2025-01-01T00:00:00" endDate="2026-01-01T00:00:00"/>
        <groupItems count="14">
          <s v="&lt;1/1/2025"/>
          <s v="ene"/>
          <s v="feb"/>
          <s v="mar"/>
          <s v="abr"/>
          <s v="may"/>
          <s v="jun"/>
          <s v="jul"/>
          <s v="ago"/>
          <s v="sep"/>
          <s v="oct"/>
          <s v="nov"/>
          <s v="dic"/>
          <s v="&gt;1/1/2026"/>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dina Santana, Maria Veronica" refreshedDate="46101.477271643518" createdVersion="8" refreshedVersion="8" minRefreshableVersion="3" recordCount="365" xr:uid="{6534BB36-9746-41CC-AF43-4398DCC4E13B}">
  <cacheSource type="worksheet">
    <worksheetSource ref="A12:D377" sheet="Tipo de Cambio Marruecos"/>
  </cacheSource>
  <cacheFields count="5">
    <cacheField name="Fechas Disponibles" numFmtId="14">
      <sharedItems containsSemiMixedTypes="0" containsNonDate="0" containsDate="1" containsString="0" minDate="2025-01-01T00:00:00" maxDate="2026-01-01T00:00:00" count="365">
        <d v="2025-01-01T00:00:00"/>
        <d v="2025-01-02T00:00:00"/>
        <d v="2025-01-03T00:00:00"/>
        <d v="2025-01-04T00:00:00"/>
        <d v="2025-01-05T00:00:00"/>
        <d v="2025-01-06T00:00:00"/>
        <d v="2025-01-07T00:00:00"/>
        <d v="2025-01-08T00:00:00"/>
        <d v="2025-01-09T00:00:00"/>
        <d v="2025-01-10T00:00:00"/>
        <d v="2025-01-11T00:00:00"/>
        <d v="2025-01-12T00:00:00"/>
        <d v="2025-01-13T00:00:00"/>
        <d v="2025-01-14T00:00:00"/>
        <d v="2025-01-15T00:00:00"/>
        <d v="2025-01-16T00:00:00"/>
        <d v="2025-01-17T00:00:00"/>
        <d v="2025-01-18T00:00:00"/>
        <d v="2025-01-19T00:00:00"/>
        <d v="2025-01-20T00:00:00"/>
        <d v="2025-01-21T00:00:00"/>
        <d v="2025-01-22T00:00:00"/>
        <d v="2025-01-23T00:00:00"/>
        <d v="2025-01-24T00:00:00"/>
        <d v="2025-01-25T00:00:00"/>
        <d v="2025-01-26T00:00:00"/>
        <d v="2025-01-27T00:00:00"/>
        <d v="2025-01-28T00:00:00"/>
        <d v="2025-01-29T00:00:00"/>
        <d v="2025-01-30T00:00:00"/>
        <d v="2025-01-31T00:00:00"/>
        <d v="2025-02-01T00:00:00"/>
        <d v="2025-02-02T00:00:00"/>
        <d v="2025-02-03T00:00:00"/>
        <d v="2025-02-04T00:00:00"/>
        <d v="2025-02-05T00:00:00"/>
        <d v="2025-02-06T00:00:00"/>
        <d v="2025-02-07T00:00:00"/>
        <d v="2025-02-08T00:00:00"/>
        <d v="2025-02-09T00:00:00"/>
        <d v="2025-02-10T00:00:00"/>
        <d v="2025-02-11T00:00:00"/>
        <d v="2025-02-12T00:00:00"/>
        <d v="2025-02-13T00:00:00"/>
        <d v="2025-02-14T00:00:00"/>
        <d v="2025-02-15T00:00:00"/>
        <d v="2025-02-16T00:00:00"/>
        <d v="2025-02-17T00:00:00"/>
        <d v="2025-02-18T00:00:00"/>
        <d v="2025-02-19T00:00:00"/>
        <d v="2025-02-20T00:00:00"/>
        <d v="2025-02-21T00:00:00"/>
        <d v="2025-02-22T00:00:00"/>
        <d v="2025-02-23T00:00:00"/>
        <d v="2025-02-24T00:00:00"/>
        <d v="2025-02-25T00:00:00"/>
        <d v="2025-02-26T00:00:00"/>
        <d v="2025-02-27T00:00:00"/>
        <d v="2025-02-28T00:00:00"/>
        <d v="2025-03-01T00:00:00"/>
        <d v="2025-03-02T00:00:00"/>
        <d v="2025-03-03T00:00:00"/>
        <d v="2025-03-04T00:00:00"/>
        <d v="2025-03-05T00:00:00"/>
        <d v="2025-03-06T00:00:00"/>
        <d v="2025-03-07T00:00:00"/>
        <d v="2025-03-08T00:00:00"/>
        <d v="2025-03-09T00:00:00"/>
        <d v="2025-03-10T00:00:00"/>
        <d v="2025-03-11T00:00:00"/>
        <d v="2025-03-12T00:00:00"/>
        <d v="2025-03-13T00:00:00"/>
        <d v="2025-03-14T00:00:00"/>
        <d v="2025-03-15T00:00:00"/>
        <d v="2025-03-16T00:00:00"/>
        <d v="2025-03-17T00:00:00"/>
        <d v="2025-03-18T00:00:00"/>
        <d v="2025-03-19T00:00:00"/>
        <d v="2025-03-20T00:00:00"/>
        <d v="2025-03-21T00:00:00"/>
        <d v="2025-03-22T00:00:00"/>
        <d v="2025-03-23T00:00:00"/>
        <d v="2025-03-24T00:00:00"/>
        <d v="2025-03-25T00:00:00"/>
        <d v="2025-03-26T00:00:00"/>
        <d v="2025-03-27T00:00:00"/>
        <d v="2025-03-28T00:00:00"/>
        <d v="2025-03-29T00:00:00"/>
        <d v="2025-03-30T00:00:00"/>
        <d v="2025-03-31T00:00:00"/>
        <d v="2025-04-01T00:00:00"/>
        <d v="2025-04-02T00:00:00"/>
        <d v="2025-04-03T00:00:00"/>
        <d v="2025-04-04T00:00:00"/>
        <d v="2025-04-05T00:00:00"/>
        <d v="2025-04-06T00:00:00"/>
        <d v="2025-04-07T00:00:00"/>
        <d v="2025-04-08T00:00:00"/>
        <d v="2025-04-09T00:00:00"/>
        <d v="2025-04-10T00:00:00"/>
        <d v="2025-04-11T00:00:00"/>
        <d v="2025-04-12T00:00:00"/>
        <d v="2025-04-13T00:00:00"/>
        <d v="2025-04-14T00:00:00"/>
        <d v="2025-04-15T00:00:00"/>
        <d v="2025-04-16T00:00:00"/>
        <d v="2025-04-17T00:00:00"/>
        <d v="2025-04-18T00:00:00"/>
        <d v="2025-04-19T00:00:00"/>
        <d v="2025-04-20T00:00:00"/>
        <d v="2025-04-21T00:00:00"/>
        <d v="2025-04-22T00:00:00"/>
        <d v="2025-04-23T00:00:00"/>
        <d v="2025-04-24T00:00:00"/>
        <d v="2025-04-25T00:00:00"/>
        <d v="2025-04-26T00:00:00"/>
        <d v="2025-04-27T00:00:00"/>
        <d v="2025-04-28T00:00:00"/>
        <d v="2025-04-29T00:00:00"/>
        <d v="2025-04-30T00:00:00"/>
        <d v="2025-05-01T00:00:00"/>
        <d v="2025-05-02T00:00:00"/>
        <d v="2025-05-03T00:00:00"/>
        <d v="2025-05-04T00:00:00"/>
        <d v="2025-05-05T00:00:00"/>
        <d v="2025-05-06T00:00:00"/>
        <d v="2025-05-07T00:00:00"/>
        <d v="2025-05-08T00:00:00"/>
        <d v="2025-05-09T00:00:00"/>
        <d v="2025-05-10T00:00:00"/>
        <d v="2025-05-11T00:00:00"/>
        <d v="2025-05-12T00:00:00"/>
        <d v="2025-05-13T00:00:00"/>
        <d v="2025-05-14T00:00:00"/>
        <d v="2025-05-15T00:00:00"/>
        <d v="2025-05-16T00:00:00"/>
        <d v="2025-05-17T00:00:00"/>
        <d v="2025-05-18T00:00:00"/>
        <d v="2025-05-19T00:00:00"/>
        <d v="2025-05-20T00:00:00"/>
        <d v="2025-05-21T00:00:00"/>
        <d v="2025-05-22T00:00:00"/>
        <d v="2025-05-23T00:00:00"/>
        <d v="2025-05-24T00:00:00"/>
        <d v="2025-05-25T00:00:00"/>
        <d v="2025-05-26T00:00:00"/>
        <d v="2025-05-27T00:00:00"/>
        <d v="2025-05-28T00:00:00"/>
        <d v="2025-05-29T00:00:00"/>
        <d v="2025-05-30T00:00:00"/>
        <d v="2025-05-31T00:00:00"/>
        <d v="2025-06-01T00:00:00"/>
        <d v="2025-06-02T00:00:00"/>
        <d v="2025-06-03T00:00:00"/>
        <d v="2025-06-04T00:00:00"/>
        <d v="2025-06-05T00:00:00"/>
        <d v="2025-06-06T00:00:00"/>
        <d v="2025-06-07T00:00:00"/>
        <d v="2025-06-08T00:00:00"/>
        <d v="2025-06-09T00:00:00"/>
        <d v="2025-06-10T00:00:00"/>
        <d v="2025-06-11T00:00:00"/>
        <d v="2025-06-12T00:00:00"/>
        <d v="2025-06-13T00:00:00"/>
        <d v="2025-06-14T00:00:00"/>
        <d v="2025-06-15T00:00:00"/>
        <d v="2025-06-16T00:00:00"/>
        <d v="2025-06-17T00:00:00"/>
        <d v="2025-06-18T00:00:00"/>
        <d v="2025-06-19T00:00:00"/>
        <d v="2025-06-20T00:00:00"/>
        <d v="2025-06-21T00:00:00"/>
        <d v="2025-06-22T00:00:00"/>
        <d v="2025-06-23T00:00:00"/>
        <d v="2025-06-24T00:00:00"/>
        <d v="2025-06-25T00:00:00"/>
        <d v="2025-06-26T00:00:00"/>
        <d v="2025-06-27T00:00:00"/>
        <d v="2025-06-28T00:00:00"/>
        <d v="2025-06-29T00:00:00"/>
        <d v="2025-06-30T00:00:00"/>
        <d v="2025-07-01T00:00:00"/>
        <d v="2025-07-02T00:00:00"/>
        <d v="2025-07-03T00:00:00"/>
        <d v="2025-07-04T00:00:00"/>
        <d v="2025-07-05T00:00:00"/>
        <d v="2025-07-06T00:00:00"/>
        <d v="2025-07-07T00:00:00"/>
        <d v="2025-07-08T00:00:00"/>
        <d v="2025-07-09T00:00:00"/>
        <d v="2025-07-10T00:00:00"/>
        <d v="2025-07-11T00:00:00"/>
        <d v="2025-07-12T00:00:00"/>
        <d v="2025-07-13T00:00:00"/>
        <d v="2025-07-14T00:00:00"/>
        <d v="2025-07-15T00:00:00"/>
        <d v="2025-07-16T00:00:00"/>
        <d v="2025-07-17T00:00:00"/>
        <d v="2025-07-18T00:00:00"/>
        <d v="2025-07-19T00:00:00"/>
        <d v="2025-07-20T00:00:00"/>
        <d v="2025-07-21T00:00:00"/>
        <d v="2025-07-22T00:00:00"/>
        <d v="2025-07-23T00:00:00"/>
        <d v="2025-07-24T00:00:00"/>
        <d v="2025-07-25T00:00:00"/>
        <d v="2025-07-26T00:00:00"/>
        <d v="2025-07-27T00:00:00"/>
        <d v="2025-07-28T00:00:00"/>
        <d v="2025-07-29T00:00:00"/>
        <d v="2025-07-30T00:00:00"/>
        <d v="2025-07-31T00:00:00"/>
        <d v="2025-08-01T00:00:00"/>
        <d v="2025-08-02T00:00:00"/>
        <d v="2025-08-03T00:00:00"/>
        <d v="2025-08-04T00:00:00"/>
        <d v="2025-08-05T00:00:00"/>
        <d v="2025-08-06T00:00:00"/>
        <d v="2025-08-07T00:00:00"/>
        <d v="2025-08-08T00:00:00"/>
        <d v="2025-08-09T00:00:00"/>
        <d v="2025-08-10T00:00:00"/>
        <d v="2025-08-11T00:00:00"/>
        <d v="2025-08-12T00:00:00"/>
        <d v="2025-08-13T00:00:00"/>
        <d v="2025-08-14T00:00:00"/>
        <d v="2025-08-15T00:00:00"/>
        <d v="2025-08-16T00:00:00"/>
        <d v="2025-08-17T00:00:00"/>
        <d v="2025-08-18T00:00:00"/>
        <d v="2025-08-19T00:00:00"/>
        <d v="2025-08-20T00:00:00"/>
        <d v="2025-08-21T00:00:00"/>
        <d v="2025-08-22T00:00:00"/>
        <d v="2025-08-23T00:00:00"/>
        <d v="2025-08-24T00:00:00"/>
        <d v="2025-08-25T00:00:00"/>
        <d v="2025-08-26T00:00:00"/>
        <d v="2025-08-27T00:00:00"/>
        <d v="2025-08-28T00:00:00"/>
        <d v="2025-08-29T00:00:00"/>
        <d v="2025-08-30T00:00:00"/>
        <d v="2025-08-31T00:00:00"/>
        <d v="2025-09-01T00:00:00"/>
        <d v="2025-09-02T00:00:00"/>
        <d v="2025-09-03T00:00:00"/>
        <d v="2025-09-04T00:00:00"/>
        <d v="2025-09-05T00:00:00"/>
        <d v="2025-09-06T00:00:00"/>
        <d v="2025-09-07T00:00:00"/>
        <d v="2025-09-08T00:00:00"/>
        <d v="2025-09-09T00:00:00"/>
        <d v="2025-09-10T00:00:00"/>
        <d v="2025-09-11T00:00:00"/>
        <d v="2025-09-12T00:00:00"/>
        <d v="2025-09-13T00:00:00"/>
        <d v="2025-09-14T00:00:00"/>
        <d v="2025-09-15T00:00:00"/>
        <d v="2025-09-16T00:00:00"/>
        <d v="2025-09-17T00:00:00"/>
        <d v="2025-09-18T00:00:00"/>
        <d v="2025-09-19T00:00:00"/>
        <d v="2025-09-20T00:00:00"/>
        <d v="2025-09-21T00:00:00"/>
        <d v="2025-09-22T00:00:00"/>
        <d v="2025-09-23T00:00:00"/>
        <d v="2025-09-24T00:00:00"/>
        <d v="2025-09-25T00:00:00"/>
        <d v="2025-09-26T00:00:00"/>
        <d v="2025-09-27T00:00:00"/>
        <d v="2025-09-28T00:00:00"/>
        <d v="2025-09-29T00:00:00"/>
        <d v="2025-09-30T00:00:00"/>
        <d v="2025-10-01T00:00:00"/>
        <d v="2025-10-02T00:00:00"/>
        <d v="2025-10-03T00:00:00"/>
        <d v="2025-10-04T00:00:00"/>
        <d v="2025-10-05T00:00:00"/>
        <d v="2025-10-06T00:00:00"/>
        <d v="2025-10-07T00:00:00"/>
        <d v="2025-10-08T00:00:00"/>
        <d v="2025-10-09T00:00:00"/>
        <d v="2025-10-10T00:00:00"/>
        <d v="2025-10-11T00:00:00"/>
        <d v="2025-10-12T00:00:00"/>
        <d v="2025-10-13T00:00:00"/>
        <d v="2025-10-14T00:00:00"/>
        <d v="2025-10-15T00:00:00"/>
        <d v="2025-10-16T00:00:00"/>
        <d v="2025-10-17T00:00:00"/>
        <d v="2025-10-18T00:00:00"/>
        <d v="2025-10-19T00:00:00"/>
        <d v="2025-10-20T00:00:00"/>
        <d v="2025-10-21T00:00:00"/>
        <d v="2025-10-22T00:00:00"/>
        <d v="2025-10-23T00:00:00"/>
        <d v="2025-10-24T00:00:00"/>
        <d v="2025-10-25T00:00:00"/>
        <d v="2025-10-26T00:00:00"/>
        <d v="2025-10-27T00:00:00"/>
        <d v="2025-10-28T00:00:00"/>
        <d v="2025-10-29T00:00:00"/>
        <d v="2025-10-30T00:00:00"/>
        <d v="2025-10-31T00:00:00"/>
        <d v="2025-11-01T00:00:00"/>
        <d v="2025-11-02T00:00:00"/>
        <d v="2025-11-03T00:00:00"/>
        <d v="2025-11-04T00:00:00"/>
        <d v="2025-11-05T00:00:00"/>
        <d v="2025-11-06T00:00:00"/>
        <d v="2025-11-07T00:00:00"/>
        <d v="2025-11-08T00:00:00"/>
        <d v="2025-11-09T00:00:00"/>
        <d v="2025-11-10T00:00:00"/>
        <d v="2025-11-11T00:00:00"/>
        <d v="2025-11-12T00:00:00"/>
        <d v="2025-11-13T00:00:00"/>
        <d v="2025-11-14T00:00:00"/>
        <d v="2025-11-15T00:00:00"/>
        <d v="2025-11-16T00:00:00"/>
        <d v="2025-11-17T00:00:00"/>
        <d v="2025-11-18T00:00:00"/>
        <d v="2025-11-19T00:00:00"/>
        <d v="2025-11-20T00:00:00"/>
        <d v="2025-11-21T00:00:00"/>
        <d v="2025-11-22T00:00:00"/>
        <d v="2025-11-23T00:00:00"/>
        <d v="2025-11-24T00:00:00"/>
        <d v="2025-11-25T00:00:00"/>
        <d v="2025-11-26T00:00:00"/>
        <d v="2025-11-27T00:00:00"/>
        <d v="2025-11-28T00:00:00"/>
        <d v="2025-11-29T00:00:00"/>
        <d v="2025-11-30T00:00:00"/>
        <d v="2025-12-01T00:00:00"/>
        <d v="2025-12-02T00:00:00"/>
        <d v="2025-12-03T00:00:00"/>
        <d v="2025-12-04T00:00:00"/>
        <d v="2025-12-05T00:00:00"/>
        <d v="2025-12-06T00:00:00"/>
        <d v="2025-12-07T00:00:00"/>
        <d v="2025-12-08T00:00:00"/>
        <d v="2025-12-09T00:00:00"/>
        <d v="2025-12-10T00:00:00"/>
        <d v="2025-12-11T00:00:00"/>
        <d v="2025-12-12T00:00:00"/>
        <d v="2025-12-13T00:00:00"/>
        <d v="2025-12-14T00:00:00"/>
        <d v="2025-12-15T00:00:00"/>
        <d v="2025-12-16T00:00:00"/>
        <d v="2025-12-17T00:00:00"/>
        <d v="2025-12-18T00:00:00"/>
        <d v="2025-12-19T00:00:00"/>
        <d v="2025-12-20T00:00:00"/>
        <d v="2025-12-21T00:00:00"/>
        <d v="2025-12-22T00:00:00"/>
        <d v="2025-12-23T00:00:00"/>
        <d v="2025-12-24T00:00:00"/>
        <d v="2025-12-25T00:00:00"/>
        <d v="2025-12-26T00:00:00"/>
        <d v="2025-12-27T00:00:00"/>
        <d v="2025-12-28T00:00:00"/>
        <d v="2025-12-29T00:00:00"/>
        <d v="2025-12-30T00:00:00"/>
        <d v="2025-12-31T00:00:00"/>
      </sharedItems>
      <fieldGroup par="4" base="0">
        <rangePr groupBy="days" startDate="2025-01-01T00:00:00" endDate="2026-01-01T00:00:00"/>
        <groupItems count="368">
          <s v="&lt;1/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1/2026"/>
        </groupItems>
      </fieldGroup>
    </cacheField>
    <cacheField name="Oficial" numFmtId="0">
      <sharedItems containsSemiMixedTypes="0" containsString="0" containsNumber="1" minValue="9.8578899999999997E-2" maxValue="0.1116"/>
    </cacheField>
    <cacheField name="Compra" numFmtId="0">
      <sharedItems containsSemiMixedTypes="0" containsString="0" containsNumber="1" minValue="9.8554199999999995E-2" maxValue="0.1116"/>
    </cacheField>
    <cacheField name="Venta" numFmtId="0">
      <sharedItems containsSemiMixedTypes="0" containsString="0" containsNumber="1" minValue="9.8603700000000002E-2" maxValue="0.1116"/>
    </cacheField>
    <cacheField name="Meses" numFmtId="0" databaseField="0">
      <fieldGroup base="0">
        <rangePr groupBy="months" startDate="2025-01-01T00:00:00" endDate="2026-01-01T00:00:00"/>
        <groupItems count="14">
          <s v="&lt;1/1/2025"/>
          <s v="ene"/>
          <s v="feb"/>
          <s v="mar"/>
          <s v="abr"/>
          <s v="may"/>
          <s v="jun"/>
          <s v="jul"/>
          <s v="ago"/>
          <s v="sep"/>
          <s v="oct"/>
          <s v="nov"/>
          <s v="dic"/>
          <s v="&gt;1/1/2026"/>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dina Santana, Maria Veronica" refreshedDate="46101.477312847222" createdVersion="8" refreshedVersion="8" minRefreshableVersion="3" recordCount="365" xr:uid="{86E21F0D-8DD4-40A9-B548-86967D63455E}">
  <cacheSource type="worksheet">
    <worksheetSource ref="A14:D379" sheet="Tipo de Cambio Noruega"/>
  </cacheSource>
  <cacheFields count="5">
    <cacheField name="Fechas Disponibles" numFmtId="14">
      <sharedItems containsSemiMixedTypes="0" containsNonDate="0" containsDate="1" containsString="0" minDate="2025-01-01T00:00:00" maxDate="2026-01-01T00:00:00" count="365">
        <d v="2025-01-01T00:00:00"/>
        <d v="2025-01-02T00:00:00"/>
        <d v="2025-01-03T00:00:00"/>
        <d v="2025-01-04T00:00:00"/>
        <d v="2025-01-05T00:00:00"/>
        <d v="2025-01-06T00:00:00"/>
        <d v="2025-01-07T00:00:00"/>
        <d v="2025-01-08T00:00:00"/>
        <d v="2025-01-09T00:00:00"/>
        <d v="2025-01-10T00:00:00"/>
        <d v="2025-01-11T00:00:00"/>
        <d v="2025-01-12T00:00:00"/>
        <d v="2025-01-13T00:00:00"/>
        <d v="2025-01-14T00:00:00"/>
        <d v="2025-01-15T00:00:00"/>
        <d v="2025-01-16T00:00:00"/>
        <d v="2025-01-17T00:00:00"/>
        <d v="2025-01-18T00:00:00"/>
        <d v="2025-01-19T00:00:00"/>
        <d v="2025-01-20T00:00:00"/>
        <d v="2025-01-21T00:00:00"/>
        <d v="2025-01-22T00:00:00"/>
        <d v="2025-01-23T00:00:00"/>
        <d v="2025-01-24T00:00:00"/>
        <d v="2025-01-25T00:00:00"/>
        <d v="2025-01-26T00:00:00"/>
        <d v="2025-01-27T00:00:00"/>
        <d v="2025-01-28T00:00:00"/>
        <d v="2025-01-29T00:00:00"/>
        <d v="2025-01-30T00:00:00"/>
        <d v="2025-01-31T00:00:00"/>
        <d v="2025-02-01T00:00:00"/>
        <d v="2025-02-02T00:00:00"/>
        <d v="2025-02-03T00:00:00"/>
        <d v="2025-02-04T00:00:00"/>
        <d v="2025-02-05T00:00:00"/>
        <d v="2025-02-06T00:00:00"/>
        <d v="2025-02-07T00:00:00"/>
        <d v="2025-02-08T00:00:00"/>
        <d v="2025-02-09T00:00:00"/>
        <d v="2025-02-10T00:00:00"/>
        <d v="2025-02-11T00:00:00"/>
        <d v="2025-02-12T00:00:00"/>
        <d v="2025-02-13T00:00:00"/>
        <d v="2025-02-14T00:00:00"/>
        <d v="2025-02-15T00:00:00"/>
        <d v="2025-02-16T00:00:00"/>
        <d v="2025-02-17T00:00:00"/>
        <d v="2025-02-18T00:00:00"/>
        <d v="2025-02-19T00:00:00"/>
        <d v="2025-02-20T00:00:00"/>
        <d v="2025-02-21T00:00:00"/>
        <d v="2025-02-22T00:00:00"/>
        <d v="2025-02-23T00:00:00"/>
        <d v="2025-02-24T00:00:00"/>
        <d v="2025-02-25T00:00:00"/>
        <d v="2025-02-26T00:00:00"/>
        <d v="2025-02-27T00:00:00"/>
        <d v="2025-02-28T00:00:00"/>
        <d v="2025-03-01T00:00:00"/>
        <d v="2025-03-02T00:00:00"/>
        <d v="2025-03-03T00:00:00"/>
        <d v="2025-03-04T00:00:00"/>
        <d v="2025-03-05T00:00:00"/>
        <d v="2025-03-06T00:00:00"/>
        <d v="2025-03-07T00:00:00"/>
        <d v="2025-03-08T00:00:00"/>
        <d v="2025-03-09T00:00:00"/>
        <d v="2025-03-10T00:00:00"/>
        <d v="2025-03-11T00:00:00"/>
        <d v="2025-03-12T00:00:00"/>
        <d v="2025-03-13T00:00:00"/>
        <d v="2025-03-14T00:00:00"/>
        <d v="2025-03-15T00:00:00"/>
        <d v="2025-03-16T00:00:00"/>
        <d v="2025-03-17T00:00:00"/>
        <d v="2025-03-18T00:00:00"/>
        <d v="2025-03-19T00:00:00"/>
        <d v="2025-03-20T00:00:00"/>
        <d v="2025-03-21T00:00:00"/>
        <d v="2025-03-22T00:00:00"/>
        <d v="2025-03-23T00:00:00"/>
        <d v="2025-03-24T00:00:00"/>
        <d v="2025-03-25T00:00:00"/>
        <d v="2025-03-26T00:00:00"/>
        <d v="2025-03-27T00:00:00"/>
        <d v="2025-03-28T00:00:00"/>
        <d v="2025-03-29T00:00:00"/>
        <d v="2025-03-30T00:00:00"/>
        <d v="2025-03-31T00:00:00"/>
        <d v="2025-04-01T00:00:00"/>
        <d v="2025-04-02T00:00:00"/>
        <d v="2025-04-03T00:00:00"/>
        <d v="2025-04-04T00:00:00"/>
        <d v="2025-04-05T00:00:00"/>
        <d v="2025-04-06T00:00:00"/>
        <d v="2025-04-07T00:00:00"/>
        <d v="2025-04-08T00:00:00"/>
        <d v="2025-04-09T00:00:00"/>
        <d v="2025-04-10T00:00:00"/>
        <d v="2025-04-11T00:00:00"/>
        <d v="2025-04-12T00:00:00"/>
        <d v="2025-04-13T00:00:00"/>
        <d v="2025-04-14T00:00:00"/>
        <d v="2025-04-15T00:00:00"/>
        <d v="2025-04-16T00:00:00"/>
        <d v="2025-04-17T00:00:00"/>
        <d v="2025-04-18T00:00:00"/>
        <d v="2025-04-19T00:00:00"/>
        <d v="2025-04-20T00:00:00"/>
        <d v="2025-04-21T00:00:00"/>
        <d v="2025-04-22T00:00:00"/>
        <d v="2025-04-23T00:00:00"/>
        <d v="2025-04-24T00:00:00"/>
        <d v="2025-04-25T00:00:00"/>
        <d v="2025-04-26T00:00:00"/>
        <d v="2025-04-27T00:00:00"/>
        <d v="2025-04-28T00:00:00"/>
        <d v="2025-04-29T00:00:00"/>
        <d v="2025-04-30T00:00:00"/>
        <d v="2025-05-01T00:00:00"/>
        <d v="2025-05-02T00:00:00"/>
        <d v="2025-05-03T00:00:00"/>
        <d v="2025-05-04T00:00:00"/>
        <d v="2025-05-05T00:00:00"/>
        <d v="2025-05-06T00:00:00"/>
        <d v="2025-05-07T00:00:00"/>
        <d v="2025-05-08T00:00:00"/>
        <d v="2025-05-09T00:00:00"/>
        <d v="2025-05-10T00:00:00"/>
        <d v="2025-05-11T00:00:00"/>
        <d v="2025-05-12T00:00:00"/>
        <d v="2025-05-13T00:00:00"/>
        <d v="2025-05-14T00:00:00"/>
        <d v="2025-05-15T00:00:00"/>
        <d v="2025-05-16T00:00:00"/>
        <d v="2025-05-17T00:00:00"/>
        <d v="2025-05-18T00:00:00"/>
        <d v="2025-05-19T00:00:00"/>
        <d v="2025-05-20T00:00:00"/>
        <d v="2025-05-21T00:00:00"/>
        <d v="2025-05-22T00:00:00"/>
        <d v="2025-05-23T00:00:00"/>
        <d v="2025-05-24T00:00:00"/>
        <d v="2025-05-25T00:00:00"/>
        <d v="2025-05-26T00:00:00"/>
        <d v="2025-05-27T00:00:00"/>
        <d v="2025-05-28T00:00:00"/>
        <d v="2025-05-29T00:00:00"/>
        <d v="2025-05-30T00:00:00"/>
        <d v="2025-05-31T00:00:00"/>
        <d v="2025-06-01T00:00:00"/>
        <d v="2025-06-02T00:00:00"/>
        <d v="2025-06-03T00:00:00"/>
        <d v="2025-06-04T00:00:00"/>
        <d v="2025-06-05T00:00:00"/>
        <d v="2025-06-06T00:00:00"/>
        <d v="2025-06-07T00:00:00"/>
        <d v="2025-06-08T00:00:00"/>
        <d v="2025-06-09T00:00:00"/>
        <d v="2025-06-10T00:00:00"/>
        <d v="2025-06-11T00:00:00"/>
        <d v="2025-06-12T00:00:00"/>
        <d v="2025-06-13T00:00:00"/>
        <d v="2025-06-14T00:00:00"/>
        <d v="2025-06-15T00:00:00"/>
        <d v="2025-06-16T00:00:00"/>
        <d v="2025-06-17T00:00:00"/>
        <d v="2025-06-18T00:00:00"/>
        <d v="2025-06-19T00:00:00"/>
        <d v="2025-06-20T00:00:00"/>
        <d v="2025-06-21T00:00:00"/>
        <d v="2025-06-22T00:00:00"/>
        <d v="2025-06-23T00:00:00"/>
        <d v="2025-06-24T00:00:00"/>
        <d v="2025-06-25T00:00:00"/>
        <d v="2025-06-26T00:00:00"/>
        <d v="2025-06-27T00:00:00"/>
        <d v="2025-06-28T00:00:00"/>
        <d v="2025-06-29T00:00:00"/>
        <d v="2025-06-30T00:00:00"/>
        <d v="2025-07-01T00:00:00"/>
        <d v="2025-07-02T00:00:00"/>
        <d v="2025-07-03T00:00:00"/>
        <d v="2025-07-04T00:00:00"/>
        <d v="2025-07-05T00:00:00"/>
        <d v="2025-07-06T00:00:00"/>
        <d v="2025-07-07T00:00:00"/>
        <d v="2025-07-08T00:00:00"/>
        <d v="2025-07-09T00:00:00"/>
        <d v="2025-07-10T00:00:00"/>
        <d v="2025-07-11T00:00:00"/>
        <d v="2025-07-12T00:00:00"/>
        <d v="2025-07-13T00:00:00"/>
        <d v="2025-07-14T00:00:00"/>
        <d v="2025-07-15T00:00:00"/>
        <d v="2025-07-16T00:00:00"/>
        <d v="2025-07-17T00:00:00"/>
        <d v="2025-07-18T00:00:00"/>
        <d v="2025-07-19T00:00:00"/>
        <d v="2025-07-20T00:00:00"/>
        <d v="2025-07-21T00:00:00"/>
        <d v="2025-07-22T00:00:00"/>
        <d v="2025-07-23T00:00:00"/>
        <d v="2025-07-24T00:00:00"/>
        <d v="2025-07-25T00:00:00"/>
        <d v="2025-07-26T00:00:00"/>
        <d v="2025-07-27T00:00:00"/>
        <d v="2025-07-28T00:00:00"/>
        <d v="2025-07-29T00:00:00"/>
        <d v="2025-07-30T00:00:00"/>
        <d v="2025-07-31T00:00:00"/>
        <d v="2025-08-01T00:00:00"/>
        <d v="2025-08-02T00:00:00"/>
        <d v="2025-08-03T00:00:00"/>
        <d v="2025-08-04T00:00:00"/>
        <d v="2025-08-05T00:00:00"/>
        <d v="2025-08-06T00:00:00"/>
        <d v="2025-08-07T00:00:00"/>
        <d v="2025-08-08T00:00:00"/>
        <d v="2025-08-09T00:00:00"/>
        <d v="2025-08-10T00:00:00"/>
        <d v="2025-08-11T00:00:00"/>
        <d v="2025-08-12T00:00:00"/>
        <d v="2025-08-13T00:00:00"/>
        <d v="2025-08-14T00:00:00"/>
        <d v="2025-08-15T00:00:00"/>
        <d v="2025-08-16T00:00:00"/>
        <d v="2025-08-17T00:00:00"/>
        <d v="2025-08-18T00:00:00"/>
        <d v="2025-08-19T00:00:00"/>
        <d v="2025-08-20T00:00:00"/>
        <d v="2025-08-21T00:00:00"/>
        <d v="2025-08-22T00:00:00"/>
        <d v="2025-08-23T00:00:00"/>
        <d v="2025-08-24T00:00:00"/>
        <d v="2025-08-25T00:00:00"/>
        <d v="2025-08-26T00:00:00"/>
        <d v="2025-08-27T00:00:00"/>
        <d v="2025-08-28T00:00:00"/>
        <d v="2025-08-29T00:00:00"/>
        <d v="2025-08-30T00:00:00"/>
        <d v="2025-08-31T00:00:00"/>
        <d v="2025-09-01T00:00:00"/>
        <d v="2025-09-02T00:00:00"/>
        <d v="2025-09-03T00:00:00"/>
        <d v="2025-09-04T00:00:00"/>
        <d v="2025-09-05T00:00:00"/>
        <d v="2025-09-06T00:00:00"/>
        <d v="2025-09-07T00:00:00"/>
        <d v="2025-09-08T00:00:00"/>
        <d v="2025-09-09T00:00:00"/>
        <d v="2025-09-10T00:00:00"/>
        <d v="2025-09-11T00:00:00"/>
        <d v="2025-09-12T00:00:00"/>
        <d v="2025-09-13T00:00:00"/>
        <d v="2025-09-14T00:00:00"/>
        <d v="2025-09-15T00:00:00"/>
        <d v="2025-09-16T00:00:00"/>
        <d v="2025-09-17T00:00:00"/>
        <d v="2025-09-18T00:00:00"/>
        <d v="2025-09-19T00:00:00"/>
        <d v="2025-09-20T00:00:00"/>
        <d v="2025-09-21T00:00:00"/>
        <d v="2025-09-22T00:00:00"/>
        <d v="2025-09-23T00:00:00"/>
        <d v="2025-09-24T00:00:00"/>
        <d v="2025-09-25T00:00:00"/>
        <d v="2025-09-26T00:00:00"/>
        <d v="2025-09-27T00:00:00"/>
        <d v="2025-09-28T00:00:00"/>
        <d v="2025-09-29T00:00:00"/>
        <d v="2025-09-30T00:00:00"/>
        <d v="2025-10-01T00:00:00"/>
        <d v="2025-10-02T00:00:00"/>
        <d v="2025-10-03T00:00:00"/>
        <d v="2025-10-04T00:00:00"/>
        <d v="2025-10-05T00:00:00"/>
        <d v="2025-10-06T00:00:00"/>
        <d v="2025-10-07T00:00:00"/>
        <d v="2025-10-08T00:00:00"/>
        <d v="2025-10-09T00:00:00"/>
        <d v="2025-10-10T00:00:00"/>
        <d v="2025-10-11T00:00:00"/>
        <d v="2025-10-12T00:00:00"/>
        <d v="2025-10-13T00:00:00"/>
        <d v="2025-10-14T00:00:00"/>
        <d v="2025-10-15T00:00:00"/>
        <d v="2025-10-16T00:00:00"/>
        <d v="2025-10-17T00:00:00"/>
        <d v="2025-10-18T00:00:00"/>
        <d v="2025-10-19T00:00:00"/>
        <d v="2025-10-20T00:00:00"/>
        <d v="2025-10-21T00:00:00"/>
        <d v="2025-10-22T00:00:00"/>
        <d v="2025-10-23T00:00:00"/>
        <d v="2025-10-24T00:00:00"/>
        <d v="2025-10-25T00:00:00"/>
        <d v="2025-10-26T00:00:00"/>
        <d v="2025-10-27T00:00:00"/>
        <d v="2025-10-28T00:00:00"/>
        <d v="2025-10-29T00:00:00"/>
        <d v="2025-10-30T00:00:00"/>
        <d v="2025-10-31T00:00:00"/>
        <d v="2025-11-01T00:00:00"/>
        <d v="2025-11-02T00:00:00"/>
        <d v="2025-11-03T00:00:00"/>
        <d v="2025-11-04T00:00:00"/>
        <d v="2025-11-05T00:00:00"/>
        <d v="2025-11-06T00:00:00"/>
        <d v="2025-11-07T00:00:00"/>
        <d v="2025-11-08T00:00:00"/>
        <d v="2025-11-09T00:00:00"/>
        <d v="2025-11-10T00:00:00"/>
        <d v="2025-11-11T00:00:00"/>
        <d v="2025-11-12T00:00:00"/>
        <d v="2025-11-13T00:00:00"/>
        <d v="2025-11-14T00:00:00"/>
        <d v="2025-11-15T00:00:00"/>
        <d v="2025-11-16T00:00:00"/>
        <d v="2025-11-17T00:00:00"/>
        <d v="2025-11-18T00:00:00"/>
        <d v="2025-11-19T00:00:00"/>
        <d v="2025-11-20T00:00:00"/>
        <d v="2025-11-21T00:00:00"/>
        <d v="2025-11-22T00:00:00"/>
        <d v="2025-11-23T00:00:00"/>
        <d v="2025-11-24T00:00:00"/>
        <d v="2025-11-25T00:00:00"/>
        <d v="2025-11-26T00:00:00"/>
        <d v="2025-11-27T00:00:00"/>
        <d v="2025-11-28T00:00:00"/>
        <d v="2025-11-29T00:00:00"/>
        <d v="2025-11-30T00:00:00"/>
        <d v="2025-12-01T00:00:00"/>
        <d v="2025-12-02T00:00:00"/>
        <d v="2025-12-03T00:00:00"/>
        <d v="2025-12-04T00:00:00"/>
        <d v="2025-12-05T00:00:00"/>
        <d v="2025-12-06T00:00:00"/>
        <d v="2025-12-07T00:00:00"/>
        <d v="2025-12-08T00:00:00"/>
        <d v="2025-12-09T00:00:00"/>
        <d v="2025-12-10T00:00:00"/>
        <d v="2025-12-11T00:00:00"/>
        <d v="2025-12-12T00:00:00"/>
        <d v="2025-12-13T00:00:00"/>
        <d v="2025-12-14T00:00:00"/>
        <d v="2025-12-15T00:00:00"/>
        <d v="2025-12-16T00:00:00"/>
        <d v="2025-12-17T00:00:00"/>
        <d v="2025-12-18T00:00:00"/>
        <d v="2025-12-19T00:00:00"/>
        <d v="2025-12-20T00:00:00"/>
        <d v="2025-12-21T00:00:00"/>
        <d v="2025-12-22T00:00:00"/>
        <d v="2025-12-23T00:00:00"/>
        <d v="2025-12-24T00:00:00"/>
        <d v="2025-12-25T00:00:00"/>
        <d v="2025-12-26T00:00:00"/>
        <d v="2025-12-27T00:00:00"/>
        <d v="2025-12-28T00:00:00"/>
        <d v="2025-12-29T00:00:00"/>
        <d v="2025-12-30T00:00:00"/>
        <d v="2025-12-31T00:00:00"/>
      </sharedItems>
      <fieldGroup par="4" base="0">
        <rangePr groupBy="days" startDate="2025-01-01T00:00:00" endDate="2026-01-01T00:00:00"/>
        <groupItems count="368">
          <s v="&lt;1/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1/2026"/>
        </groupItems>
      </fieldGroup>
    </cacheField>
    <cacheField name="Oficial" numFmtId="167">
      <sharedItems containsSemiMixedTypes="0" containsString="0" containsNumber="1" minValue="8.7229899999999999E-2" maxValue="0.10233"/>
    </cacheField>
    <cacheField name="Compra" numFmtId="167">
      <sharedItems containsSemiMixedTypes="0" containsString="0" containsNumber="1" minValue="8.7212799999999993E-2" maxValue="0.10233"/>
    </cacheField>
    <cacheField name="Venta" numFmtId="167">
      <sharedItems containsSemiMixedTypes="0" containsString="0" containsNumber="1" minValue="8.7247000000000005E-2" maxValue="0.10233"/>
    </cacheField>
    <cacheField name="Meses" numFmtId="0" databaseField="0">
      <fieldGroup base="0">
        <rangePr groupBy="months" startDate="2025-01-01T00:00:00" endDate="2026-01-01T00:00:00"/>
        <groupItems count="14">
          <s v="&lt;1/1/2025"/>
          <s v="ene"/>
          <s v="feb"/>
          <s v="mar"/>
          <s v="abr"/>
          <s v="may"/>
          <s v="jun"/>
          <s v="jul"/>
          <s v="ago"/>
          <s v="sep"/>
          <s v="oct"/>
          <s v="nov"/>
          <s v="dic"/>
          <s v="&gt;1/1/2026"/>
        </groupItems>
      </fieldGroup>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dina Santana, Maria Veronica" refreshedDate="46101.697316435188" createdVersion="8" refreshedVersion="8" minRefreshableVersion="3" recordCount="365" xr:uid="{4856B24D-BBA3-4FC6-A5E8-21BFA4679E68}">
  <cacheSource type="worksheet">
    <worksheetSource ref="A12:D377" sheet="Tipo de Cambio Japón"/>
  </cacheSource>
  <cacheFields count="5">
    <cacheField name="Fechas Disponibles" numFmtId="14">
      <sharedItems containsSemiMixedTypes="0" containsNonDate="0" containsDate="1" containsString="0" minDate="2025-01-01T00:00:00" maxDate="2026-01-01T00:00:00" count="365">
        <d v="2025-01-01T00:00:00"/>
        <d v="2025-01-02T00:00:00"/>
        <d v="2025-01-03T00:00:00"/>
        <d v="2025-01-04T00:00:00"/>
        <d v="2025-01-05T00:00:00"/>
        <d v="2025-01-06T00:00:00"/>
        <d v="2025-01-07T00:00:00"/>
        <d v="2025-01-08T00:00:00"/>
        <d v="2025-01-09T00:00:00"/>
        <d v="2025-01-10T00:00:00"/>
        <d v="2025-01-11T00:00:00"/>
        <d v="2025-01-12T00:00:00"/>
        <d v="2025-01-13T00:00:00"/>
        <d v="2025-01-14T00:00:00"/>
        <d v="2025-01-15T00:00:00"/>
        <d v="2025-01-16T00:00:00"/>
        <d v="2025-01-17T00:00:00"/>
        <d v="2025-01-18T00:00:00"/>
        <d v="2025-01-19T00:00:00"/>
        <d v="2025-01-20T00:00:00"/>
        <d v="2025-01-21T00:00:00"/>
        <d v="2025-01-22T00:00:00"/>
        <d v="2025-01-23T00:00:00"/>
        <d v="2025-01-24T00:00:00"/>
        <d v="2025-01-25T00:00:00"/>
        <d v="2025-01-26T00:00:00"/>
        <d v="2025-01-27T00:00:00"/>
        <d v="2025-01-28T00:00:00"/>
        <d v="2025-01-29T00:00:00"/>
        <d v="2025-01-30T00:00:00"/>
        <d v="2025-01-31T00:00:00"/>
        <d v="2025-02-01T00:00:00"/>
        <d v="2025-02-02T00:00:00"/>
        <d v="2025-02-03T00:00:00"/>
        <d v="2025-02-04T00:00:00"/>
        <d v="2025-02-05T00:00:00"/>
        <d v="2025-02-06T00:00:00"/>
        <d v="2025-02-07T00:00:00"/>
        <d v="2025-02-08T00:00:00"/>
        <d v="2025-02-09T00:00:00"/>
        <d v="2025-02-10T00:00:00"/>
        <d v="2025-02-11T00:00:00"/>
        <d v="2025-02-12T00:00:00"/>
        <d v="2025-02-13T00:00:00"/>
        <d v="2025-02-14T00:00:00"/>
        <d v="2025-02-15T00:00:00"/>
        <d v="2025-02-16T00:00:00"/>
        <d v="2025-02-17T00:00:00"/>
        <d v="2025-02-18T00:00:00"/>
        <d v="2025-02-19T00:00:00"/>
        <d v="2025-02-20T00:00:00"/>
        <d v="2025-02-21T00:00:00"/>
        <d v="2025-02-22T00:00:00"/>
        <d v="2025-02-23T00:00:00"/>
        <d v="2025-02-24T00:00:00"/>
        <d v="2025-02-25T00:00:00"/>
        <d v="2025-02-26T00:00:00"/>
        <d v="2025-02-27T00:00:00"/>
        <d v="2025-02-28T00:00:00"/>
        <d v="2025-03-01T00:00:00"/>
        <d v="2025-03-02T00:00:00"/>
        <d v="2025-03-03T00:00:00"/>
        <d v="2025-03-04T00:00:00"/>
        <d v="2025-03-05T00:00:00"/>
        <d v="2025-03-06T00:00:00"/>
        <d v="2025-03-07T00:00:00"/>
        <d v="2025-03-08T00:00:00"/>
        <d v="2025-03-09T00:00:00"/>
        <d v="2025-03-10T00:00:00"/>
        <d v="2025-03-11T00:00:00"/>
        <d v="2025-03-12T00:00:00"/>
        <d v="2025-03-13T00:00:00"/>
        <d v="2025-03-14T00:00:00"/>
        <d v="2025-03-15T00:00:00"/>
        <d v="2025-03-16T00:00:00"/>
        <d v="2025-03-17T00:00:00"/>
        <d v="2025-03-18T00:00:00"/>
        <d v="2025-03-19T00:00:00"/>
        <d v="2025-03-20T00:00:00"/>
        <d v="2025-03-21T00:00:00"/>
        <d v="2025-03-22T00:00:00"/>
        <d v="2025-03-23T00:00:00"/>
        <d v="2025-03-24T00:00:00"/>
        <d v="2025-03-25T00:00:00"/>
        <d v="2025-03-26T00:00:00"/>
        <d v="2025-03-27T00:00:00"/>
        <d v="2025-03-28T00:00:00"/>
        <d v="2025-03-29T00:00:00"/>
        <d v="2025-03-30T00:00:00"/>
        <d v="2025-03-31T00:00:00"/>
        <d v="2025-04-01T00:00:00"/>
        <d v="2025-04-02T00:00:00"/>
        <d v="2025-04-03T00:00:00"/>
        <d v="2025-04-04T00:00:00"/>
        <d v="2025-04-05T00:00:00"/>
        <d v="2025-04-06T00:00:00"/>
        <d v="2025-04-07T00:00:00"/>
        <d v="2025-04-08T00:00:00"/>
        <d v="2025-04-09T00:00:00"/>
        <d v="2025-04-10T00:00:00"/>
        <d v="2025-04-11T00:00:00"/>
        <d v="2025-04-12T00:00:00"/>
        <d v="2025-04-13T00:00:00"/>
        <d v="2025-04-14T00:00:00"/>
        <d v="2025-04-15T00:00:00"/>
        <d v="2025-04-16T00:00:00"/>
        <d v="2025-04-17T00:00:00"/>
        <d v="2025-04-18T00:00:00"/>
        <d v="2025-04-19T00:00:00"/>
        <d v="2025-04-20T00:00:00"/>
        <d v="2025-04-21T00:00:00"/>
        <d v="2025-04-22T00:00:00"/>
        <d v="2025-04-23T00:00:00"/>
        <d v="2025-04-24T00:00:00"/>
        <d v="2025-04-25T00:00:00"/>
        <d v="2025-04-26T00:00:00"/>
        <d v="2025-04-27T00:00:00"/>
        <d v="2025-04-28T00:00:00"/>
        <d v="2025-04-29T00:00:00"/>
        <d v="2025-04-30T00:00:00"/>
        <d v="2025-05-01T00:00:00"/>
        <d v="2025-05-02T00:00:00"/>
        <d v="2025-05-03T00:00:00"/>
        <d v="2025-05-04T00:00:00"/>
        <d v="2025-05-05T00:00:00"/>
        <d v="2025-05-06T00:00:00"/>
        <d v="2025-05-07T00:00:00"/>
        <d v="2025-05-08T00:00:00"/>
        <d v="2025-05-09T00:00:00"/>
        <d v="2025-05-10T00:00:00"/>
        <d v="2025-05-11T00:00:00"/>
        <d v="2025-05-12T00:00:00"/>
        <d v="2025-05-13T00:00:00"/>
        <d v="2025-05-14T00:00:00"/>
        <d v="2025-05-15T00:00:00"/>
        <d v="2025-05-16T00:00:00"/>
        <d v="2025-05-17T00:00:00"/>
        <d v="2025-05-18T00:00:00"/>
        <d v="2025-05-19T00:00:00"/>
        <d v="2025-05-20T00:00:00"/>
        <d v="2025-05-21T00:00:00"/>
        <d v="2025-05-22T00:00:00"/>
        <d v="2025-05-23T00:00:00"/>
        <d v="2025-05-24T00:00:00"/>
        <d v="2025-05-25T00:00:00"/>
        <d v="2025-05-26T00:00:00"/>
        <d v="2025-05-27T00:00:00"/>
        <d v="2025-05-28T00:00:00"/>
        <d v="2025-05-29T00:00:00"/>
        <d v="2025-05-30T00:00:00"/>
        <d v="2025-05-31T00:00:00"/>
        <d v="2025-06-01T00:00:00"/>
        <d v="2025-06-02T00:00:00"/>
        <d v="2025-06-03T00:00:00"/>
        <d v="2025-06-04T00:00:00"/>
        <d v="2025-06-05T00:00:00"/>
        <d v="2025-06-06T00:00:00"/>
        <d v="2025-06-07T00:00:00"/>
        <d v="2025-06-08T00:00:00"/>
        <d v="2025-06-09T00:00:00"/>
        <d v="2025-06-10T00:00:00"/>
        <d v="2025-06-11T00:00:00"/>
        <d v="2025-06-12T00:00:00"/>
        <d v="2025-06-13T00:00:00"/>
        <d v="2025-06-14T00:00:00"/>
        <d v="2025-06-15T00:00:00"/>
        <d v="2025-06-16T00:00:00"/>
        <d v="2025-06-17T00:00:00"/>
        <d v="2025-06-18T00:00:00"/>
        <d v="2025-06-19T00:00:00"/>
        <d v="2025-06-20T00:00:00"/>
        <d v="2025-06-21T00:00:00"/>
        <d v="2025-06-22T00:00:00"/>
        <d v="2025-06-23T00:00:00"/>
        <d v="2025-06-24T00:00:00"/>
        <d v="2025-06-25T00:00:00"/>
        <d v="2025-06-26T00:00:00"/>
        <d v="2025-06-27T00:00:00"/>
        <d v="2025-06-28T00:00:00"/>
        <d v="2025-06-29T00:00:00"/>
        <d v="2025-06-30T00:00:00"/>
        <d v="2025-07-01T00:00:00"/>
        <d v="2025-07-02T00:00:00"/>
        <d v="2025-07-03T00:00:00"/>
        <d v="2025-07-04T00:00:00"/>
        <d v="2025-07-05T00:00:00"/>
        <d v="2025-07-06T00:00:00"/>
        <d v="2025-07-07T00:00:00"/>
        <d v="2025-07-08T00:00:00"/>
        <d v="2025-07-09T00:00:00"/>
        <d v="2025-07-10T00:00:00"/>
        <d v="2025-07-11T00:00:00"/>
        <d v="2025-07-12T00:00:00"/>
        <d v="2025-07-13T00:00:00"/>
        <d v="2025-07-14T00:00:00"/>
        <d v="2025-07-15T00:00:00"/>
        <d v="2025-07-16T00:00:00"/>
        <d v="2025-07-17T00:00:00"/>
        <d v="2025-07-18T00:00:00"/>
        <d v="2025-07-19T00:00:00"/>
        <d v="2025-07-20T00:00:00"/>
        <d v="2025-07-21T00:00:00"/>
        <d v="2025-07-22T00:00:00"/>
        <d v="2025-07-23T00:00:00"/>
        <d v="2025-07-24T00:00:00"/>
        <d v="2025-07-25T00:00:00"/>
        <d v="2025-07-26T00:00:00"/>
        <d v="2025-07-27T00:00:00"/>
        <d v="2025-07-28T00:00:00"/>
        <d v="2025-07-29T00:00:00"/>
        <d v="2025-07-30T00:00:00"/>
        <d v="2025-07-31T00:00:00"/>
        <d v="2025-08-01T00:00:00"/>
        <d v="2025-08-02T00:00:00"/>
        <d v="2025-08-03T00:00:00"/>
        <d v="2025-08-04T00:00:00"/>
        <d v="2025-08-05T00:00:00"/>
        <d v="2025-08-06T00:00:00"/>
        <d v="2025-08-07T00:00:00"/>
        <d v="2025-08-08T00:00:00"/>
        <d v="2025-08-09T00:00:00"/>
        <d v="2025-08-10T00:00:00"/>
        <d v="2025-08-11T00:00:00"/>
        <d v="2025-08-12T00:00:00"/>
        <d v="2025-08-13T00:00:00"/>
        <d v="2025-08-14T00:00:00"/>
        <d v="2025-08-15T00:00:00"/>
        <d v="2025-08-16T00:00:00"/>
        <d v="2025-08-17T00:00:00"/>
        <d v="2025-08-18T00:00:00"/>
        <d v="2025-08-19T00:00:00"/>
        <d v="2025-08-20T00:00:00"/>
        <d v="2025-08-21T00:00:00"/>
        <d v="2025-08-22T00:00:00"/>
        <d v="2025-08-23T00:00:00"/>
        <d v="2025-08-24T00:00:00"/>
        <d v="2025-08-25T00:00:00"/>
        <d v="2025-08-26T00:00:00"/>
        <d v="2025-08-27T00:00:00"/>
        <d v="2025-08-28T00:00:00"/>
        <d v="2025-08-29T00:00:00"/>
        <d v="2025-08-30T00:00:00"/>
        <d v="2025-08-31T00:00:00"/>
        <d v="2025-09-01T00:00:00"/>
        <d v="2025-09-02T00:00:00"/>
        <d v="2025-09-03T00:00:00"/>
        <d v="2025-09-04T00:00:00"/>
        <d v="2025-09-05T00:00:00"/>
        <d v="2025-09-06T00:00:00"/>
        <d v="2025-09-07T00:00:00"/>
        <d v="2025-09-08T00:00:00"/>
        <d v="2025-09-09T00:00:00"/>
        <d v="2025-09-10T00:00:00"/>
        <d v="2025-09-11T00:00:00"/>
        <d v="2025-09-12T00:00:00"/>
        <d v="2025-09-13T00:00:00"/>
        <d v="2025-09-14T00:00:00"/>
        <d v="2025-09-15T00:00:00"/>
        <d v="2025-09-16T00:00:00"/>
        <d v="2025-09-17T00:00:00"/>
        <d v="2025-09-18T00:00:00"/>
        <d v="2025-09-19T00:00:00"/>
        <d v="2025-09-20T00:00:00"/>
        <d v="2025-09-21T00:00:00"/>
        <d v="2025-09-22T00:00:00"/>
        <d v="2025-09-23T00:00:00"/>
        <d v="2025-09-24T00:00:00"/>
        <d v="2025-09-25T00:00:00"/>
        <d v="2025-09-26T00:00:00"/>
        <d v="2025-09-27T00:00:00"/>
        <d v="2025-09-28T00:00:00"/>
        <d v="2025-09-29T00:00:00"/>
        <d v="2025-09-30T00:00:00"/>
        <d v="2025-10-01T00:00:00"/>
        <d v="2025-10-02T00:00:00"/>
        <d v="2025-10-03T00:00:00"/>
        <d v="2025-10-04T00:00:00"/>
        <d v="2025-10-05T00:00:00"/>
        <d v="2025-10-06T00:00:00"/>
        <d v="2025-10-07T00:00:00"/>
        <d v="2025-10-08T00:00:00"/>
        <d v="2025-10-09T00:00:00"/>
        <d v="2025-10-10T00:00:00"/>
        <d v="2025-10-11T00:00:00"/>
        <d v="2025-10-12T00:00:00"/>
        <d v="2025-10-13T00:00:00"/>
        <d v="2025-10-14T00:00:00"/>
        <d v="2025-10-15T00:00:00"/>
        <d v="2025-10-16T00:00:00"/>
        <d v="2025-10-17T00:00:00"/>
        <d v="2025-10-18T00:00:00"/>
        <d v="2025-10-19T00:00:00"/>
        <d v="2025-10-20T00:00:00"/>
        <d v="2025-10-21T00:00:00"/>
        <d v="2025-10-22T00:00:00"/>
        <d v="2025-10-23T00:00:00"/>
        <d v="2025-10-24T00:00:00"/>
        <d v="2025-10-25T00:00:00"/>
        <d v="2025-10-26T00:00:00"/>
        <d v="2025-10-27T00:00:00"/>
        <d v="2025-10-28T00:00:00"/>
        <d v="2025-10-29T00:00:00"/>
        <d v="2025-10-30T00:00:00"/>
        <d v="2025-10-31T00:00:00"/>
        <d v="2025-11-01T00:00:00"/>
        <d v="2025-11-02T00:00:00"/>
        <d v="2025-11-03T00:00:00"/>
        <d v="2025-11-04T00:00:00"/>
        <d v="2025-11-05T00:00:00"/>
        <d v="2025-11-06T00:00:00"/>
        <d v="2025-11-07T00:00:00"/>
        <d v="2025-11-08T00:00:00"/>
        <d v="2025-11-09T00:00:00"/>
        <d v="2025-11-10T00:00:00"/>
        <d v="2025-11-11T00:00:00"/>
        <d v="2025-11-12T00:00:00"/>
        <d v="2025-11-13T00:00:00"/>
        <d v="2025-11-14T00:00:00"/>
        <d v="2025-11-15T00:00:00"/>
        <d v="2025-11-16T00:00:00"/>
        <d v="2025-11-17T00:00:00"/>
        <d v="2025-11-18T00:00:00"/>
        <d v="2025-11-19T00:00:00"/>
        <d v="2025-11-20T00:00:00"/>
        <d v="2025-11-21T00:00:00"/>
        <d v="2025-11-22T00:00:00"/>
        <d v="2025-11-23T00:00:00"/>
        <d v="2025-11-24T00:00:00"/>
        <d v="2025-11-25T00:00:00"/>
        <d v="2025-11-26T00:00:00"/>
        <d v="2025-11-27T00:00:00"/>
        <d v="2025-11-28T00:00:00"/>
        <d v="2025-11-29T00:00:00"/>
        <d v="2025-11-30T00:00:00"/>
        <d v="2025-12-01T00:00:00"/>
        <d v="2025-12-02T00:00:00"/>
        <d v="2025-12-03T00:00:00"/>
        <d v="2025-12-04T00:00:00"/>
        <d v="2025-12-05T00:00:00"/>
        <d v="2025-12-06T00:00:00"/>
        <d v="2025-12-07T00:00:00"/>
        <d v="2025-12-08T00:00:00"/>
        <d v="2025-12-09T00:00:00"/>
        <d v="2025-12-10T00:00:00"/>
        <d v="2025-12-11T00:00:00"/>
        <d v="2025-12-12T00:00:00"/>
        <d v="2025-12-13T00:00:00"/>
        <d v="2025-12-14T00:00:00"/>
        <d v="2025-12-15T00:00:00"/>
        <d v="2025-12-16T00:00:00"/>
        <d v="2025-12-17T00:00:00"/>
        <d v="2025-12-18T00:00:00"/>
        <d v="2025-12-19T00:00:00"/>
        <d v="2025-12-20T00:00:00"/>
        <d v="2025-12-21T00:00:00"/>
        <d v="2025-12-22T00:00:00"/>
        <d v="2025-12-23T00:00:00"/>
        <d v="2025-12-24T00:00:00"/>
        <d v="2025-12-25T00:00:00"/>
        <d v="2025-12-26T00:00:00"/>
        <d v="2025-12-27T00:00:00"/>
        <d v="2025-12-28T00:00:00"/>
        <d v="2025-12-29T00:00:00"/>
        <d v="2025-12-30T00:00:00"/>
        <d v="2025-12-31T00:00:00"/>
      </sharedItems>
      <fieldGroup par="4" base="0">
        <rangePr groupBy="days" startDate="2025-01-01T00:00:00" endDate="2026-01-01T00:00:00"/>
        <groupItems count="368">
          <s v="&lt;1/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1/2026"/>
        </groupItems>
      </fieldGroup>
    </cacheField>
    <cacheField name="Oficial" numFmtId="167">
      <sharedItems containsSemiMixedTypes="0" containsString="0" containsNumber="1" minValue="6.3093000000000003E-3" maxValue="7.1133000000000004E-3"/>
    </cacheField>
    <cacheField name="Compra" numFmtId="167">
      <sharedItems containsSemiMixedTypes="0" containsString="0" containsNumber="1" minValue="6.3090999999999998E-3" maxValue="7.1127999999999999E-3"/>
    </cacheField>
    <cacheField name="Venta" numFmtId="167">
      <sharedItems containsSemiMixedTypes="0" containsString="0" containsNumber="1" minValue="6.3095E-3" maxValue="7.1138E-3"/>
    </cacheField>
    <cacheField name="Meses" numFmtId="0" databaseField="0">
      <fieldGroup base="0">
        <rangePr groupBy="months" startDate="2025-01-01T00:00:00" endDate="2026-01-01T00:00:00"/>
        <groupItems count="14">
          <s v="&lt;1/1/2025"/>
          <s v="ene"/>
          <s v="feb"/>
          <s v="mar"/>
          <s v="abr"/>
          <s v="may"/>
          <s v="jun"/>
          <s v="jul"/>
          <s v="ago"/>
          <s v="sep"/>
          <s v="oct"/>
          <s v="nov"/>
          <s v="dic"/>
          <s v="&gt;1/1/2026"/>
        </groupItems>
      </fieldGroup>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dina Santana, Maria Veronica" refreshedDate="46101.698822800929" createdVersion="8" refreshedVersion="8" minRefreshableVersion="3" recordCount="365" xr:uid="{9D8F3329-63EA-4390-BA71-DB613DA92D0F}">
  <cacheSource type="worksheet">
    <worksheetSource ref="A12:D377" sheet="Tipo de Cambio UK"/>
  </cacheSource>
  <cacheFields count="5">
    <cacheField name="Fechas Disponibles" numFmtId="14">
      <sharedItems containsSemiMixedTypes="0" containsNonDate="0" containsDate="1" containsString="0" minDate="2025-01-01T00:00:00" maxDate="2026-01-01T00:00:00" count="365">
        <d v="2025-01-01T00:00:00"/>
        <d v="2025-01-02T00:00:00"/>
        <d v="2025-01-03T00:00:00"/>
        <d v="2025-01-04T00:00:00"/>
        <d v="2025-01-05T00:00:00"/>
        <d v="2025-01-06T00:00:00"/>
        <d v="2025-01-07T00:00:00"/>
        <d v="2025-01-08T00:00:00"/>
        <d v="2025-01-09T00:00:00"/>
        <d v="2025-01-10T00:00:00"/>
        <d v="2025-01-11T00:00:00"/>
        <d v="2025-01-12T00:00:00"/>
        <d v="2025-01-13T00:00:00"/>
        <d v="2025-01-14T00:00:00"/>
        <d v="2025-01-15T00:00:00"/>
        <d v="2025-01-16T00:00:00"/>
        <d v="2025-01-17T00:00:00"/>
        <d v="2025-01-18T00:00:00"/>
        <d v="2025-01-19T00:00:00"/>
        <d v="2025-01-20T00:00:00"/>
        <d v="2025-01-21T00:00:00"/>
        <d v="2025-01-22T00:00:00"/>
        <d v="2025-01-23T00:00:00"/>
        <d v="2025-01-24T00:00:00"/>
        <d v="2025-01-25T00:00:00"/>
        <d v="2025-01-26T00:00:00"/>
        <d v="2025-01-27T00:00:00"/>
        <d v="2025-01-28T00:00:00"/>
        <d v="2025-01-29T00:00:00"/>
        <d v="2025-01-30T00:00:00"/>
        <d v="2025-01-31T00:00:00"/>
        <d v="2025-02-01T00:00:00"/>
        <d v="2025-02-02T00:00:00"/>
        <d v="2025-02-03T00:00:00"/>
        <d v="2025-02-04T00:00:00"/>
        <d v="2025-02-05T00:00:00"/>
        <d v="2025-02-06T00:00:00"/>
        <d v="2025-02-07T00:00:00"/>
        <d v="2025-02-08T00:00:00"/>
        <d v="2025-02-09T00:00:00"/>
        <d v="2025-02-10T00:00:00"/>
        <d v="2025-02-11T00:00:00"/>
        <d v="2025-02-12T00:00:00"/>
        <d v="2025-02-13T00:00:00"/>
        <d v="2025-02-14T00:00:00"/>
        <d v="2025-02-15T00:00:00"/>
        <d v="2025-02-16T00:00:00"/>
        <d v="2025-02-17T00:00:00"/>
        <d v="2025-02-18T00:00:00"/>
        <d v="2025-02-19T00:00:00"/>
        <d v="2025-02-20T00:00:00"/>
        <d v="2025-02-21T00:00:00"/>
        <d v="2025-02-22T00:00:00"/>
        <d v="2025-02-23T00:00:00"/>
        <d v="2025-02-24T00:00:00"/>
        <d v="2025-02-25T00:00:00"/>
        <d v="2025-02-26T00:00:00"/>
        <d v="2025-02-27T00:00:00"/>
        <d v="2025-02-28T00:00:00"/>
        <d v="2025-03-01T00:00:00"/>
        <d v="2025-03-02T00:00:00"/>
        <d v="2025-03-03T00:00:00"/>
        <d v="2025-03-04T00:00:00"/>
        <d v="2025-03-05T00:00:00"/>
        <d v="2025-03-06T00:00:00"/>
        <d v="2025-03-07T00:00:00"/>
        <d v="2025-03-08T00:00:00"/>
        <d v="2025-03-09T00:00:00"/>
        <d v="2025-03-10T00:00:00"/>
        <d v="2025-03-11T00:00:00"/>
        <d v="2025-03-12T00:00:00"/>
        <d v="2025-03-13T00:00:00"/>
        <d v="2025-03-14T00:00:00"/>
        <d v="2025-03-15T00:00:00"/>
        <d v="2025-03-16T00:00:00"/>
        <d v="2025-03-17T00:00:00"/>
        <d v="2025-03-18T00:00:00"/>
        <d v="2025-03-19T00:00:00"/>
        <d v="2025-03-20T00:00:00"/>
        <d v="2025-03-21T00:00:00"/>
        <d v="2025-03-22T00:00:00"/>
        <d v="2025-03-23T00:00:00"/>
        <d v="2025-03-24T00:00:00"/>
        <d v="2025-03-25T00:00:00"/>
        <d v="2025-03-26T00:00:00"/>
        <d v="2025-03-27T00:00:00"/>
        <d v="2025-03-28T00:00:00"/>
        <d v="2025-03-29T00:00:00"/>
        <d v="2025-03-30T00:00:00"/>
        <d v="2025-03-31T00:00:00"/>
        <d v="2025-04-01T00:00:00"/>
        <d v="2025-04-02T00:00:00"/>
        <d v="2025-04-03T00:00:00"/>
        <d v="2025-04-04T00:00:00"/>
        <d v="2025-04-05T00:00:00"/>
        <d v="2025-04-06T00:00:00"/>
        <d v="2025-04-07T00:00:00"/>
        <d v="2025-04-08T00:00:00"/>
        <d v="2025-04-09T00:00:00"/>
        <d v="2025-04-10T00:00:00"/>
        <d v="2025-04-11T00:00:00"/>
        <d v="2025-04-12T00:00:00"/>
        <d v="2025-04-13T00:00:00"/>
        <d v="2025-04-14T00:00:00"/>
        <d v="2025-04-15T00:00:00"/>
        <d v="2025-04-16T00:00:00"/>
        <d v="2025-04-17T00:00:00"/>
        <d v="2025-04-18T00:00:00"/>
        <d v="2025-04-19T00:00:00"/>
        <d v="2025-04-20T00:00:00"/>
        <d v="2025-04-21T00:00:00"/>
        <d v="2025-04-22T00:00:00"/>
        <d v="2025-04-23T00:00:00"/>
        <d v="2025-04-24T00:00:00"/>
        <d v="2025-04-25T00:00:00"/>
        <d v="2025-04-26T00:00:00"/>
        <d v="2025-04-27T00:00:00"/>
        <d v="2025-04-28T00:00:00"/>
        <d v="2025-04-29T00:00:00"/>
        <d v="2025-04-30T00:00:00"/>
        <d v="2025-05-01T00:00:00"/>
        <d v="2025-05-02T00:00:00"/>
        <d v="2025-05-03T00:00:00"/>
        <d v="2025-05-04T00:00:00"/>
        <d v="2025-05-05T00:00:00"/>
        <d v="2025-05-06T00:00:00"/>
        <d v="2025-05-07T00:00:00"/>
        <d v="2025-05-08T00:00:00"/>
        <d v="2025-05-09T00:00:00"/>
        <d v="2025-05-10T00:00:00"/>
        <d v="2025-05-11T00:00:00"/>
        <d v="2025-05-12T00:00:00"/>
        <d v="2025-05-13T00:00:00"/>
        <d v="2025-05-14T00:00:00"/>
        <d v="2025-05-15T00:00:00"/>
        <d v="2025-05-16T00:00:00"/>
        <d v="2025-05-17T00:00:00"/>
        <d v="2025-05-18T00:00:00"/>
        <d v="2025-05-19T00:00:00"/>
        <d v="2025-05-20T00:00:00"/>
        <d v="2025-05-21T00:00:00"/>
        <d v="2025-05-22T00:00:00"/>
        <d v="2025-05-23T00:00:00"/>
        <d v="2025-05-24T00:00:00"/>
        <d v="2025-05-25T00:00:00"/>
        <d v="2025-05-26T00:00:00"/>
        <d v="2025-05-27T00:00:00"/>
        <d v="2025-05-28T00:00:00"/>
        <d v="2025-05-29T00:00:00"/>
        <d v="2025-05-30T00:00:00"/>
        <d v="2025-05-31T00:00:00"/>
        <d v="2025-06-01T00:00:00"/>
        <d v="2025-06-02T00:00:00"/>
        <d v="2025-06-03T00:00:00"/>
        <d v="2025-06-04T00:00:00"/>
        <d v="2025-06-05T00:00:00"/>
        <d v="2025-06-06T00:00:00"/>
        <d v="2025-06-07T00:00:00"/>
        <d v="2025-06-08T00:00:00"/>
        <d v="2025-06-09T00:00:00"/>
        <d v="2025-06-10T00:00:00"/>
        <d v="2025-06-11T00:00:00"/>
        <d v="2025-06-12T00:00:00"/>
        <d v="2025-06-13T00:00:00"/>
        <d v="2025-06-14T00:00:00"/>
        <d v="2025-06-15T00:00:00"/>
        <d v="2025-06-16T00:00:00"/>
        <d v="2025-06-17T00:00:00"/>
        <d v="2025-06-18T00:00:00"/>
        <d v="2025-06-19T00:00:00"/>
        <d v="2025-06-20T00:00:00"/>
        <d v="2025-06-21T00:00:00"/>
        <d v="2025-06-22T00:00:00"/>
        <d v="2025-06-23T00:00:00"/>
        <d v="2025-06-24T00:00:00"/>
        <d v="2025-06-25T00:00:00"/>
        <d v="2025-06-26T00:00:00"/>
        <d v="2025-06-27T00:00:00"/>
        <d v="2025-06-28T00:00:00"/>
        <d v="2025-06-29T00:00:00"/>
        <d v="2025-06-30T00:00:00"/>
        <d v="2025-07-01T00:00:00"/>
        <d v="2025-07-02T00:00:00"/>
        <d v="2025-07-03T00:00:00"/>
        <d v="2025-07-04T00:00:00"/>
        <d v="2025-07-05T00:00:00"/>
        <d v="2025-07-06T00:00:00"/>
        <d v="2025-07-07T00:00:00"/>
        <d v="2025-07-08T00:00:00"/>
        <d v="2025-07-09T00:00:00"/>
        <d v="2025-07-10T00:00:00"/>
        <d v="2025-07-11T00:00:00"/>
        <d v="2025-07-12T00:00:00"/>
        <d v="2025-07-13T00:00:00"/>
        <d v="2025-07-14T00:00:00"/>
        <d v="2025-07-15T00:00:00"/>
        <d v="2025-07-16T00:00:00"/>
        <d v="2025-07-17T00:00:00"/>
        <d v="2025-07-18T00:00:00"/>
        <d v="2025-07-19T00:00:00"/>
        <d v="2025-07-20T00:00:00"/>
        <d v="2025-07-21T00:00:00"/>
        <d v="2025-07-22T00:00:00"/>
        <d v="2025-07-23T00:00:00"/>
        <d v="2025-07-24T00:00:00"/>
        <d v="2025-07-25T00:00:00"/>
        <d v="2025-07-26T00:00:00"/>
        <d v="2025-07-27T00:00:00"/>
        <d v="2025-07-28T00:00:00"/>
        <d v="2025-07-29T00:00:00"/>
        <d v="2025-07-30T00:00:00"/>
        <d v="2025-07-31T00:00:00"/>
        <d v="2025-08-01T00:00:00"/>
        <d v="2025-08-02T00:00:00"/>
        <d v="2025-08-03T00:00:00"/>
        <d v="2025-08-04T00:00:00"/>
        <d v="2025-08-05T00:00:00"/>
        <d v="2025-08-06T00:00:00"/>
        <d v="2025-08-07T00:00:00"/>
        <d v="2025-08-08T00:00:00"/>
        <d v="2025-08-09T00:00:00"/>
        <d v="2025-08-10T00:00:00"/>
        <d v="2025-08-11T00:00:00"/>
        <d v="2025-08-12T00:00:00"/>
        <d v="2025-08-13T00:00:00"/>
        <d v="2025-08-14T00:00:00"/>
        <d v="2025-08-15T00:00:00"/>
        <d v="2025-08-16T00:00:00"/>
        <d v="2025-08-17T00:00:00"/>
        <d v="2025-08-18T00:00:00"/>
        <d v="2025-08-19T00:00:00"/>
        <d v="2025-08-20T00:00:00"/>
        <d v="2025-08-21T00:00:00"/>
        <d v="2025-08-22T00:00:00"/>
        <d v="2025-08-23T00:00:00"/>
        <d v="2025-08-24T00:00:00"/>
        <d v="2025-08-25T00:00:00"/>
        <d v="2025-08-26T00:00:00"/>
        <d v="2025-08-27T00:00:00"/>
        <d v="2025-08-28T00:00:00"/>
        <d v="2025-08-29T00:00:00"/>
        <d v="2025-08-30T00:00:00"/>
        <d v="2025-08-31T00:00:00"/>
        <d v="2025-09-01T00:00:00"/>
        <d v="2025-09-02T00:00:00"/>
        <d v="2025-09-03T00:00:00"/>
        <d v="2025-09-04T00:00:00"/>
        <d v="2025-09-05T00:00:00"/>
        <d v="2025-09-06T00:00:00"/>
        <d v="2025-09-07T00:00:00"/>
        <d v="2025-09-08T00:00:00"/>
        <d v="2025-09-09T00:00:00"/>
        <d v="2025-09-10T00:00:00"/>
        <d v="2025-09-11T00:00:00"/>
        <d v="2025-09-12T00:00:00"/>
        <d v="2025-09-13T00:00:00"/>
        <d v="2025-09-14T00:00:00"/>
        <d v="2025-09-15T00:00:00"/>
        <d v="2025-09-16T00:00:00"/>
        <d v="2025-09-17T00:00:00"/>
        <d v="2025-09-18T00:00:00"/>
        <d v="2025-09-19T00:00:00"/>
        <d v="2025-09-20T00:00:00"/>
        <d v="2025-09-21T00:00:00"/>
        <d v="2025-09-22T00:00:00"/>
        <d v="2025-09-23T00:00:00"/>
        <d v="2025-09-24T00:00:00"/>
        <d v="2025-09-25T00:00:00"/>
        <d v="2025-09-26T00:00:00"/>
        <d v="2025-09-27T00:00:00"/>
        <d v="2025-09-28T00:00:00"/>
        <d v="2025-09-29T00:00:00"/>
        <d v="2025-09-30T00:00:00"/>
        <d v="2025-10-01T00:00:00"/>
        <d v="2025-10-02T00:00:00"/>
        <d v="2025-10-03T00:00:00"/>
        <d v="2025-10-04T00:00:00"/>
        <d v="2025-10-05T00:00:00"/>
        <d v="2025-10-06T00:00:00"/>
        <d v="2025-10-07T00:00:00"/>
        <d v="2025-10-08T00:00:00"/>
        <d v="2025-10-09T00:00:00"/>
        <d v="2025-10-10T00:00:00"/>
        <d v="2025-10-11T00:00:00"/>
        <d v="2025-10-12T00:00:00"/>
        <d v="2025-10-13T00:00:00"/>
        <d v="2025-10-14T00:00:00"/>
        <d v="2025-10-15T00:00:00"/>
        <d v="2025-10-16T00:00:00"/>
        <d v="2025-10-17T00:00:00"/>
        <d v="2025-10-18T00:00:00"/>
        <d v="2025-10-19T00:00:00"/>
        <d v="2025-10-20T00:00:00"/>
        <d v="2025-10-21T00:00:00"/>
        <d v="2025-10-22T00:00:00"/>
        <d v="2025-10-23T00:00:00"/>
        <d v="2025-10-24T00:00:00"/>
        <d v="2025-10-25T00:00:00"/>
        <d v="2025-10-26T00:00:00"/>
        <d v="2025-10-27T00:00:00"/>
        <d v="2025-10-28T00:00:00"/>
        <d v="2025-10-29T00:00:00"/>
        <d v="2025-10-30T00:00:00"/>
        <d v="2025-10-31T00:00:00"/>
        <d v="2025-11-01T00:00:00"/>
        <d v="2025-11-02T00:00:00"/>
        <d v="2025-11-03T00:00:00"/>
        <d v="2025-11-04T00:00:00"/>
        <d v="2025-11-05T00:00:00"/>
        <d v="2025-11-06T00:00:00"/>
        <d v="2025-11-07T00:00:00"/>
        <d v="2025-11-08T00:00:00"/>
        <d v="2025-11-09T00:00:00"/>
        <d v="2025-11-10T00:00:00"/>
        <d v="2025-11-11T00:00:00"/>
        <d v="2025-11-12T00:00:00"/>
        <d v="2025-11-13T00:00:00"/>
        <d v="2025-11-14T00:00:00"/>
        <d v="2025-11-15T00:00:00"/>
        <d v="2025-11-16T00:00:00"/>
        <d v="2025-11-17T00:00:00"/>
        <d v="2025-11-18T00:00:00"/>
        <d v="2025-11-19T00:00:00"/>
        <d v="2025-11-20T00:00:00"/>
        <d v="2025-11-21T00:00:00"/>
        <d v="2025-11-22T00:00:00"/>
        <d v="2025-11-23T00:00:00"/>
        <d v="2025-11-24T00:00:00"/>
        <d v="2025-11-25T00:00:00"/>
        <d v="2025-11-26T00:00:00"/>
        <d v="2025-11-27T00:00:00"/>
        <d v="2025-11-28T00:00:00"/>
        <d v="2025-11-29T00:00:00"/>
        <d v="2025-11-30T00:00:00"/>
        <d v="2025-12-01T00:00:00"/>
        <d v="2025-12-02T00:00:00"/>
        <d v="2025-12-03T00:00:00"/>
        <d v="2025-12-04T00:00:00"/>
        <d v="2025-12-05T00:00:00"/>
        <d v="2025-12-06T00:00:00"/>
        <d v="2025-12-07T00:00:00"/>
        <d v="2025-12-08T00:00:00"/>
        <d v="2025-12-09T00:00:00"/>
        <d v="2025-12-10T00:00:00"/>
        <d v="2025-12-11T00:00:00"/>
        <d v="2025-12-12T00:00:00"/>
        <d v="2025-12-13T00:00:00"/>
        <d v="2025-12-14T00:00:00"/>
        <d v="2025-12-15T00:00:00"/>
        <d v="2025-12-16T00:00:00"/>
        <d v="2025-12-17T00:00:00"/>
        <d v="2025-12-18T00:00:00"/>
        <d v="2025-12-19T00:00:00"/>
        <d v="2025-12-20T00:00:00"/>
        <d v="2025-12-21T00:00:00"/>
        <d v="2025-12-22T00:00:00"/>
        <d v="2025-12-23T00:00:00"/>
        <d v="2025-12-24T00:00:00"/>
        <d v="2025-12-25T00:00:00"/>
        <d v="2025-12-26T00:00:00"/>
        <d v="2025-12-27T00:00:00"/>
        <d v="2025-12-28T00:00:00"/>
        <d v="2025-12-29T00:00:00"/>
        <d v="2025-12-30T00:00:00"/>
        <d v="2025-12-31T00:00:00"/>
      </sharedItems>
      <fieldGroup par="4" base="0">
        <rangePr groupBy="days" startDate="2025-01-01T00:00:00" endDate="2026-01-01T00:00:00"/>
        <groupItems count="368">
          <s v="&lt;1/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1/2026"/>
        </groupItems>
      </fieldGroup>
    </cacheField>
    <cacheField name="Oficial" numFmtId="0">
      <sharedItems containsSemiMixedTypes="0" containsString="0" containsNumber="1" minValue="1.2174499999999999" maxValue="1.3753"/>
    </cacheField>
    <cacheField name="Compra" numFmtId="0">
      <sharedItems containsSemiMixedTypes="0" containsString="0" containsNumber="1" minValue="1.2175" maxValue="1.3754"/>
    </cacheField>
    <cacheField name="Venta" numFmtId="0">
      <sharedItems containsSemiMixedTypes="0" containsString="0" containsNumber="1" minValue="1.2174" maxValue="1.3752"/>
    </cacheField>
    <cacheField name="Meses" numFmtId="0" databaseField="0">
      <fieldGroup base="0">
        <rangePr groupBy="months" startDate="2025-01-01T00:00:00" endDate="2026-01-01T00:00:00"/>
        <groupItems count="14">
          <s v="&lt;1/1/2025"/>
          <s v="ene"/>
          <s v="feb"/>
          <s v="mar"/>
          <s v="abr"/>
          <s v="may"/>
          <s v="jun"/>
          <s v="jul"/>
          <s v="ago"/>
          <s v="sep"/>
          <s v="oct"/>
          <s v="nov"/>
          <s v="dic"/>
          <s v="&gt;1/1/2026"/>
        </groupItems>
      </fieldGroup>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dina Santana, Maria Veronica" refreshedDate="46104.38345671296" createdVersion="8" refreshedVersion="8" minRefreshableVersion="3" recordCount="88" xr:uid="{D2AC213C-3593-4112-9840-1441DE608886}">
  <cacheSource type="worksheet">
    <worksheetSource ref="A7:AU95" sheet="Datos Originales COMTRADE"/>
  </cacheSource>
  <cacheFields count="47">
    <cacheField name="typeCode" numFmtId="0">
      <sharedItems/>
    </cacheField>
    <cacheField name="freqCode" numFmtId="0">
      <sharedItems/>
    </cacheField>
    <cacheField name="refPeriodId" numFmtId="0">
      <sharedItems containsSemiMixedTypes="0" containsString="0" containsNumber="1" containsInteger="1" minValue="20250101" maxValue="20251201"/>
    </cacheField>
    <cacheField name="refYear" numFmtId="0">
      <sharedItems containsSemiMixedTypes="0" containsString="0" containsNumber="1" containsInteger="1" minValue="2025" maxValue="2025"/>
    </cacheField>
    <cacheField name="refMonth" numFmtId="0">
      <sharedItems containsSemiMixedTypes="0" containsString="0" containsNumber="1" containsInteger="1" minValue="1" maxValue="12"/>
    </cacheField>
    <cacheField name="period" numFmtId="0">
      <sharedItems count="12">
        <s v="202501"/>
        <s v="202502"/>
        <s v="202503"/>
        <s v="202504"/>
        <s v="202505"/>
        <s v="202506"/>
        <s v="202507"/>
        <s v="202508"/>
        <s v="202509"/>
        <s v="202510"/>
        <s v="202511"/>
        <s v="202512"/>
      </sharedItems>
    </cacheField>
    <cacheField name="reporterCode" numFmtId="0">
      <sharedItems containsSemiMixedTypes="0" containsString="0" containsNumber="1" containsInteger="1" minValue="124" maxValue="818"/>
    </cacheField>
    <cacheField name="reporterISO" numFmtId="0">
      <sharedItems/>
    </cacheField>
    <cacheField name="reporterDesc" numFmtId="0">
      <sharedItems count="9">
        <s v="Canada"/>
        <s v="Georgia"/>
        <s v="China, Hong Kong SAR"/>
        <s v="Kyrgyzstan"/>
        <s v="Montenegro"/>
        <s v="New Zealand"/>
        <s v="Türkiye"/>
        <s v="Ukraine"/>
        <s v="Egypt"/>
      </sharedItems>
    </cacheField>
    <cacheField name="flowCode" numFmtId="0">
      <sharedItems/>
    </cacheField>
    <cacheField name="flowDesc" numFmtId="0">
      <sharedItems/>
    </cacheField>
    <cacheField name="partnerCode" numFmtId="0">
      <sharedItems containsSemiMixedTypes="0" containsString="0" containsNumber="1" containsInteger="1" minValue="218" maxValue="218"/>
    </cacheField>
    <cacheField name="partnerISO" numFmtId="0">
      <sharedItems/>
    </cacheField>
    <cacheField name="partnerDesc" numFmtId="0">
      <sharedItems/>
    </cacheField>
    <cacheField name="partner2Code" numFmtId="0">
      <sharedItems containsSemiMixedTypes="0" containsString="0" containsNumber="1" containsInteger="1" minValue="0" maxValue="0"/>
    </cacheField>
    <cacheField name="partner2ISO" numFmtId="0">
      <sharedItems/>
    </cacheField>
    <cacheField name="partner2Desc" numFmtId="0">
      <sharedItems/>
    </cacheField>
    <cacheField name="classificationCode" numFmtId="0">
      <sharedItems/>
    </cacheField>
    <cacheField name="classificationSearchCode" numFmtId="0">
      <sharedItems/>
    </cacheField>
    <cacheField name="isOriginalClassification" numFmtId="0">
      <sharedItems/>
    </cacheField>
    <cacheField name="cmdCode" numFmtId="0">
      <sharedItems/>
    </cacheField>
    <cacheField name="cmdDesc" numFmtId="0">
      <sharedItems/>
    </cacheField>
    <cacheField name="aggrLevel" numFmtId="0">
      <sharedItems containsSemiMixedTypes="0" containsString="0" containsNumber="1" containsInteger="1" minValue="6" maxValue="6"/>
    </cacheField>
    <cacheField name="isLeaf" numFmtId="0">
      <sharedItems/>
    </cacheField>
    <cacheField name="customsCode" numFmtId="0">
      <sharedItems/>
    </cacheField>
    <cacheField name="customsDesc" numFmtId="0">
      <sharedItems/>
    </cacheField>
    <cacheField name="mosCode" numFmtId="0">
      <sharedItems/>
    </cacheField>
    <cacheField name="motCode" numFmtId="0">
      <sharedItems containsSemiMixedTypes="0" containsString="0" containsNumber="1" containsInteger="1" minValue="0" maxValue="0"/>
    </cacheField>
    <cacheField name="motDesc" numFmtId="0">
      <sharedItems/>
    </cacheField>
    <cacheField name="qtyUnitCode" numFmtId="0">
      <sharedItems containsSemiMixedTypes="0" containsString="0" containsNumber="1" containsInteger="1" minValue="8" maxValue="8"/>
    </cacheField>
    <cacheField name="qtyUnitAbbr" numFmtId="0">
      <sharedItems/>
    </cacheField>
    <cacheField name="qty" numFmtId="0">
      <sharedItems containsSemiMixedTypes="0" containsString="0" containsNumber="1" minValue="31891.498" maxValue="24998716"/>
    </cacheField>
    <cacheField name="isQtyEstimated" numFmtId="0">
      <sharedItems/>
    </cacheField>
    <cacheField name="altQtyUnitCode" numFmtId="0">
      <sharedItems containsSemiMixedTypes="0" containsString="0" containsNumber="1" containsInteger="1" minValue="-1" maxValue="8"/>
    </cacheField>
    <cacheField name="altQtyUnitAbbr" numFmtId="0">
      <sharedItems/>
    </cacheField>
    <cacheField name="altQty" numFmtId="0">
      <sharedItems containsSemiMixedTypes="0" containsString="0" containsNumber="1" minValue="0" maxValue="24998716"/>
    </cacheField>
    <cacheField name="isAltQtyEstimated" numFmtId="0">
      <sharedItems/>
    </cacheField>
    <cacheField name="netWgt" numFmtId="0">
      <sharedItems containsSemiMixedTypes="0" containsString="0" containsNumber="1" minValue="31891.498" maxValue="24998716"/>
    </cacheField>
    <cacheField name="isNetWgtEstimated" numFmtId="0">
      <sharedItems/>
    </cacheField>
    <cacheField name="grossWgt" numFmtId="0">
      <sharedItems containsSemiMixedTypes="0" containsString="0" containsNumber="1" containsInteger="1" minValue="0" maxValue="7085080"/>
    </cacheField>
    <cacheField name="isGrossWgtEstimated" numFmtId="0">
      <sharedItems/>
    </cacheField>
    <cacheField name="cifvalue" numFmtId="0">
      <sharedItems containsString="0" containsBlank="1" containsNumber="1" minValue="27457.901999999998" maxValue="24406368"/>
    </cacheField>
    <cacheField name="fobvalue" numFmtId="0">
      <sharedItems containsString="0" containsBlank="1" containsNumber="1" minValue="2937509.3029999998" maxValue="23079255"/>
    </cacheField>
    <cacheField name="primaryValue" numFmtId="0">
      <sharedItems containsSemiMixedTypes="0" containsString="0" containsNumber="1" minValue="27457.901999999998" maxValue="24406368"/>
    </cacheField>
    <cacheField name="legacyEstimationFlag" numFmtId="0">
      <sharedItems containsSemiMixedTypes="0" containsString="0" containsNumber="1" containsInteger="1" minValue="0" maxValue="6"/>
    </cacheField>
    <cacheField name="isReported" numFmtId="0">
      <sharedItems/>
    </cacheField>
    <cacheField name="isAggregat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n v="1.03565"/>
    <n v="1.0363"/>
    <n v="1.0349999999999999"/>
  </r>
  <r>
    <x v="1"/>
    <n v="1.02565"/>
    <n v="1.0257000000000001"/>
    <n v="1.0256000000000001"/>
  </r>
  <r>
    <x v="2"/>
    <n v="1.02945"/>
    <n v="1.0295000000000001"/>
    <n v="1.0294000000000001"/>
  </r>
  <r>
    <x v="3"/>
    <n v="1.02945"/>
    <n v="1.0295000000000001"/>
    <n v="1.0294000000000001"/>
  </r>
  <r>
    <x v="4"/>
    <n v="1.02945"/>
    <n v="1.0295000000000001"/>
    <n v="1.0294000000000001"/>
  </r>
  <r>
    <x v="5"/>
    <n v="1.0385500000000001"/>
    <n v="1.0386"/>
    <n v="1.0385"/>
  </r>
  <r>
    <x v="6"/>
    <n v="1.03535"/>
    <n v="1.0354000000000001"/>
    <n v="1.0353000000000001"/>
  </r>
  <r>
    <x v="7"/>
    <n v="1.03115"/>
    <n v="1.0311999999999999"/>
    <n v="1.0310999999999999"/>
  </r>
  <r>
    <x v="8"/>
    <n v="1.03"/>
    <n v="1.03"/>
    <n v="1.03"/>
  </r>
  <r>
    <x v="9"/>
    <n v="1.0238499999999999"/>
    <n v="1.0239"/>
    <n v="1.0238"/>
  </r>
  <r>
    <x v="10"/>
    <n v="1.0238499999999999"/>
    <n v="1.0239"/>
    <n v="1.0238"/>
  </r>
  <r>
    <x v="11"/>
    <n v="1.0238499999999999"/>
    <n v="1.0239"/>
    <n v="1.0238"/>
  </r>
  <r>
    <x v="12"/>
    <n v="1.0217000000000001"/>
    <n v="1.0217000000000001"/>
    <n v="1.0217000000000001"/>
  </r>
  <r>
    <x v="13"/>
    <n v="1.0298499999999999"/>
    <n v="1.0299"/>
    <n v="1.0298"/>
  </r>
  <r>
    <x v="14"/>
    <n v="1.02915"/>
    <n v="1.0291999999999999"/>
    <n v="1.0290999999999999"/>
  </r>
  <r>
    <x v="15"/>
    <n v="1.03"/>
    <n v="1.03"/>
    <n v="1.03"/>
  </r>
  <r>
    <x v="16"/>
    <n v="1.0281499999999999"/>
    <n v="1.0282"/>
    <n v="1.0281"/>
  </r>
  <r>
    <x v="17"/>
    <n v="1.0281499999999999"/>
    <n v="1.0282"/>
    <n v="1.0281"/>
  </r>
  <r>
    <x v="18"/>
    <n v="1.0281499999999999"/>
    <n v="1.0282"/>
    <n v="1.0281"/>
  </r>
  <r>
    <x v="19"/>
    <n v="1.03895"/>
    <n v="1.0389999999999999"/>
    <n v="1.0388999999999999"/>
  </r>
  <r>
    <x v="20"/>
    <n v="1.04295"/>
    <n v="1.0429999999999999"/>
    <n v="1.0428999999999999"/>
  </r>
  <r>
    <x v="21"/>
    <n v="1.04175"/>
    <n v="1.0418000000000001"/>
    <n v="1.0417000000000001"/>
  </r>
  <r>
    <x v="22"/>
    <n v="1.0426"/>
    <n v="1.0426"/>
    <n v="1.0426"/>
  </r>
  <r>
    <x v="23"/>
    <n v="1.04965"/>
    <n v="1.0497000000000001"/>
    <n v="1.0496000000000001"/>
  </r>
  <r>
    <x v="24"/>
    <n v="1.04965"/>
    <n v="1.0497000000000001"/>
    <n v="1.0496000000000001"/>
  </r>
  <r>
    <x v="25"/>
    <n v="1.04965"/>
    <n v="1.0497000000000001"/>
    <n v="1.0496000000000001"/>
  </r>
  <r>
    <x v="26"/>
    <n v="1.0484500000000001"/>
    <n v="1.0485"/>
    <n v="1.0484"/>
  </r>
  <r>
    <x v="27"/>
    <n v="1.0425500000000001"/>
    <n v="1.0426"/>
    <n v="1.0425"/>
  </r>
  <r>
    <x v="28"/>
    <n v="1.04175"/>
    <n v="1.0418000000000001"/>
    <n v="1.0417000000000001"/>
  </r>
  <r>
    <x v="29"/>
    <n v="1.0424500000000001"/>
    <n v="1.0425"/>
    <n v="1.0424"/>
  </r>
  <r>
    <x v="30"/>
    <n v="1.03775"/>
    <n v="1.0378000000000001"/>
    <n v="1.0377000000000001"/>
  </r>
  <r>
    <x v="31"/>
    <n v="1.03775"/>
    <n v="1.0378000000000001"/>
    <n v="1.0377000000000001"/>
  </r>
  <r>
    <x v="32"/>
    <n v="1.03775"/>
    <n v="1.0378000000000001"/>
    <n v="1.0377000000000001"/>
  </r>
  <r>
    <x v="33"/>
    <n v="1.0277499999999999"/>
    <n v="1.0278"/>
    <n v="1.0277000000000001"/>
  </r>
  <r>
    <x v="34"/>
    <n v="1.0384500000000001"/>
    <n v="1.0385"/>
    <n v="1.0384"/>
  </r>
  <r>
    <x v="35"/>
    <n v="1.04165"/>
    <n v="1.0417000000000001"/>
    <n v="1.0416000000000001"/>
  </r>
  <r>
    <x v="36"/>
    <n v="1.0387500000000001"/>
    <n v="1.0387999999999999"/>
    <n v="1.0387"/>
  </r>
  <r>
    <x v="37"/>
    <n v="1.0323500000000001"/>
    <n v="1.0324"/>
    <n v="1.0323"/>
  </r>
  <r>
    <x v="38"/>
    <n v="1.0323500000000001"/>
    <n v="1.0324"/>
    <n v="1.0323"/>
  </r>
  <r>
    <x v="39"/>
    <n v="1.0323500000000001"/>
    <n v="1.0324"/>
    <n v="1.0323"/>
  </r>
  <r>
    <x v="40"/>
    <n v="1.0306500000000001"/>
    <n v="1.0306999999999999"/>
    <n v="1.0306"/>
  </r>
  <r>
    <x v="41"/>
    <n v="1.0346"/>
    <n v="1.0346"/>
    <n v="1.0346"/>
  </r>
  <r>
    <x v="42"/>
    <n v="1.0395000000000001"/>
    <n v="1.0395000000000001"/>
    <n v="1.0395000000000001"/>
  </r>
  <r>
    <x v="43"/>
    <n v="1.0405500000000001"/>
    <n v="1.0406"/>
    <n v="1.0405"/>
  </r>
  <r>
    <x v="44"/>
    <n v="1.0501499999999999"/>
    <n v="1.0502"/>
    <n v="1.0501"/>
  </r>
  <r>
    <x v="45"/>
    <n v="1.0501499999999999"/>
    <n v="1.0502"/>
    <n v="1.0501"/>
  </r>
  <r>
    <x v="46"/>
    <n v="1.0501499999999999"/>
    <n v="1.0502"/>
    <n v="1.0501"/>
  </r>
  <r>
    <x v="47"/>
    <n v="1.0481499999999999"/>
    <n v="1.0482"/>
    <n v="1.0481"/>
  </r>
  <r>
    <x v="48"/>
    <n v="1.0442"/>
    <n v="1.0442"/>
    <n v="1.0442"/>
  </r>
  <r>
    <x v="49"/>
    <n v="1.0432999999999999"/>
    <n v="1.0432999999999999"/>
    <n v="1.0432999999999999"/>
  </r>
  <r>
    <x v="50"/>
    <n v="1.04955"/>
    <n v="1.0496000000000001"/>
    <n v="1.0495000000000001"/>
  </r>
  <r>
    <x v="51"/>
    <n v="1.0457000000000001"/>
    <n v="1.0457000000000001"/>
    <n v="1.0457000000000001"/>
  </r>
  <r>
    <x v="52"/>
    <n v="1.0457000000000001"/>
    <n v="1.0457000000000001"/>
    <n v="1.0457000000000001"/>
  </r>
  <r>
    <x v="53"/>
    <n v="1.0457000000000001"/>
    <n v="1.0457000000000001"/>
    <n v="1.0457000000000001"/>
  </r>
  <r>
    <x v="54"/>
    <n v="1.0479000000000001"/>
    <n v="1.0479000000000001"/>
    <n v="1.0479000000000001"/>
  </r>
  <r>
    <x v="55"/>
    <n v="1.05115"/>
    <n v="1.0511999999999999"/>
    <n v="1.0510999999999999"/>
  </r>
  <r>
    <x v="56"/>
    <n v="1.0489999999999999"/>
    <n v="1.0489999999999999"/>
    <n v="1.0489999999999999"/>
  </r>
  <r>
    <x v="57"/>
    <n v="1.04135"/>
    <n v="1.0414000000000001"/>
    <n v="1.0412999999999999"/>
  </r>
  <r>
    <x v="58"/>
    <n v="1.04095"/>
    <n v="1.04095"/>
    <n v="1.04095"/>
  </r>
  <r>
    <x v="59"/>
    <n v="1.04095"/>
    <n v="1.04095"/>
    <n v="1.04095"/>
  </r>
  <r>
    <x v="60"/>
    <n v="1.04095"/>
    <n v="1.04095"/>
    <n v="1.04095"/>
  </r>
  <r>
    <x v="61"/>
    <n v="1.0486500000000001"/>
    <n v="1.0487"/>
    <n v="1.0486"/>
  </r>
  <r>
    <x v="62"/>
    <n v="1.0586500000000001"/>
    <n v="1.0587"/>
    <n v="1.0586"/>
  </r>
  <r>
    <x v="63"/>
    <n v="1.0771500000000001"/>
    <n v="1.0771999999999999"/>
    <n v="1.0770999999999999"/>
  </r>
  <r>
    <x v="64"/>
    <n v="1.07785"/>
    <n v="1.0779000000000001"/>
    <n v="1.0778000000000001"/>
  </r>
  <r>
    <x v="65"/>
    <n v="1.08395"/>
    <n v="1.0840000000000001"/>
    <n v="1.0839000000000001"/>
  </r>
  <r>
    <x v="66"/>
    <n v="1.08395"/>
    <n v="1.0840000000000001"/>
    <n v="1.0839000000000001"/>
  </r>
  <r>
    <x v="67"/>
    <n v="1.08395"/>
    <n v="1.0840000000000001"/>
    <n v="1.0839000000000001"/>
  </r>
  <r>
    <x v="68"/>
    <n v="1.0827500000000001"/>
    <n v="1.0828"/>
    <n v="1.0827"/>
  </r>
  <r>
    <x v="69"/>
    <n v="1.0926"/>
    <n v="1.0926"/>
    <n v="1.0926"/>
  </r>
  <r>
    <x v="70"/>
    <n v="1.08815"/>
    <n v="1.0882000000000001"/>
    <n v="1.0881000000000001"/>
  </r>
  <r>
    <x v="71"/>
    <n v="1.0853999999999999"/>
    <n v="1.0853999999999999"/>
    <n v="1.0853999999999999"/>
  </r>
  <r>
    <x v="72"/>
    <n v="1.08755"/>
    <n v="1.0875999999999999"/>
    <n v="1.0874999999999999"/>
  </r>
  <r>
    <x v="73"/>
    <n v="1.08755"/>
    <n v="1.0875999999999999"/>
    <n v="1.0874999999999999"/>
  </r>
  <r>
    <x v="74"/>
    <n v="1.08755"/>
    <n v="1.0875999999999999"/>
    <n v="1.0874999999999999"/>
  </r>
  <r>
    <x v="75"/>
    <n v="1.0923499999999999"/>
    <n v="1.0924"/>
    <n v="1.0923"/>
  </r>
  <r>
    <x v="76"/>
    <n v="1.0942499999999999"/>
    <n v="1.0943000000000001"/>
    <n v="1.0942000000000001"/>
  </r>
  <r>
    <x v="77"/>
    <n v="1.09015"/>
    <n v="1.0902000000000001"/>
    <n v="1.0901000000000001"/>
  </r>
  <r>
    <x v="78"/>
    <n v="1.0848"/>
    <n v="1.0848"/>
    <n v="1.0848"/>
  </r>
  <r>
    <x v="79"/>
    <n v="1.0823499999999999"/>
    <n v="1.0824"/>
    <n v="1.0823"/>
  </r>
  <r>
    <x v="80"/>
    <n v="1.0823499999999999"/>
    <n v="1.0824"/>
    <n v="1.0823"/>
  </r>
  <r>
    <x v="81"/>
    <n v="1.0823499999999999"/>
    <n v="1.0824"/>
    <n v="1.0823"/>
  </r>
  <r>
    <x v="82"/>
    <n v="1.0803499999999999"/>
    <n v="1.0804"/>
    <n v="1.0803"/>
  </r>
  <r>
    <x v="83"/>
    <n v="1.0802499999999999"/>
    <n v="1.0803"/>
    <n v="1.0802"/>
  </r>
  <r>
    <x v="84"/>
    <n v="1.07555"/>
    <n v="1.0755999999999999"/>
    <n v="1.0754999999999999"/>
  </r>
  <r>
    <x v="85"/>
    <n v="1.07935"/>
    <n v="1.0793999999999999"/>
    <n v="1.0792999999999999"/>
  </r>
  <r>
    <x v="86"/>
    <n v="1.0825499999999999"/>
    <n v="1.0826"/>
    <n v="1.0825"/>
  </r>
  <r>
    <x v="87"/>
    <n v="1.0825499999999999"/>
    <n v="1.0826"/>
    <n v="1.0825"/>
  </r>
  <r>
    <x v="88"/>
    <n v="1.0825499999999999"/>
    <n v="1.0826"/>
    <n v="1.0825"/>
  </r>
  <r>
    <x v="89"/>
    <n v="1.08165"/>
    <n v="1.0817000000000001"/>
    <n v="1.0815999999999999"/>
  </r>
  <r>
    <x v="90"/>
    <n v="1.0788500000000001"/>
    <n v="1.0789"/>
    <n v="1.0788"/>
  </r>
  <r>
    <x v="91"/>
    <n v="1.08545"/>
    <n v="1.0854999999999999"/>
    <n v="1.0853999999999999"/>
  </r>
  <r>
    <x v="92"/>
    <n v="1.10375"/>
    <n v="1.1037999999999999"/>
    <n v="1.1036999999999999"/>
  </r>
  <r>
    <x v="93"/>
    <n v="1.0949500000000001"/>
    <n v="1.095"/>
    <n v="1.0949"/>
  </r>
  <r>
    <x v="94"/>
    <n v="1.0949500000000001"/>
    <n v="1.095"/>
    <n v="1.0949"/>
  </r>
  <r>
    <x v="95"/>
    <n v="1.0949500000000001"/>
    <n v="1.095"/>
    <n v="1.0949"/>
  </r>
  <r>
    <x v="96"/>
    <n v="1.0928"/>
    <n v="1.0929"/>
    <n v="1.0927"/>
  </r>
  <r>
    <x v="97"/>
    <n v="1.0947499999999999"/>
    <n v="1.0948"/>
    <n v="1.0947"/>
  </r>
  <r>
    <x v="98"/>
    <n v="1.0952"/>
    <n v="1.0952999999999999"/>
    <n v="1.0951"/>
  </r>
  <r>
    <x v="99"/>
    <n v="1.12155"/>
    <n v="1.1215999999999999"/>
    <n v="1.1214999999999999"/>
  </r>
  <r>
    <x v="100"/>
    <n v="1.1307"/>
    <n v="1.1308"/>
    <n v="1.1306"/>
  </r>
  <r>
    <x v="101"/>
    <n v="1.1307"/>
    <n v="1.1308"/>
    <n v="1.1306"/>
  </r>
  <r>
    <x v="102"/>
    <n v="1.1307"/>
    <n v="1.1308"/>
    <n v="1.1306"/>
  </r>
  <r>
    <x v="103"/>
    <n v="1.1348499999999999"/>
    <n v="1.1349"/>
    <n v="1.1348"/>
  </r>
  <r>
    <x v="104"/>
    <n v="1.1272500000000001"/>
    <n v="1.1273"/>
    <n v="1.1272"/>
  </r>
  <r>
    <x v="105"/>
    <n v="1.13845"/>
    <n v="1.1385000000000001"/>
    <n v="1.1384000000000001"/>
  </r>
  <r>
    <x v="106"/>
    <n v="1.1371500000000001"/>
    <n v="1.1372"/>
    <n v="1.1371"/>
  </r>
  <r>
    <x v="107"/>
    <n v="1.1392500000000001"/>
    <n v="1.1394"/>
    <n v="1.1391"/>
  </r>
  <r>
    <x v="108"/>
    <n v="1.1392500000000001"/>
    <n v="1.1394"/>
    <n v="1.1391"/>
  </r>
  <r>
    <x v="109"/>
    <n v="1.1392500000000001"/>
    <n v="1.1394"/>
    <n v="1.1391"/>
  </r>
  <r>
    <x v="110"/>
    <n v="1.15205"/>
    <n v="1.1520999999999999"/>
    <n v="1.1519999999999999"/>
  </r>
  <r>
    <x v="111"/>
    <n v="1.14255"/>
    <n v="1.1426000000000001"/>
    <n v="1.1425000000000001"/>
  </r>
  <r>
    <x v="112"/>
    <n v="1.13225"/>
    <n v="1.1323000000000001"/>
    <n v="1.1322000000000001"/>
  </r>
  <r>
    <x v="113"/>
    <n v="1.13775"/>
    <n v="1.1377999999999999"/>
    <n v="1.1376999999999999"/>
  </r>
  <r>
    <x v="114"/>
    <n v="1.1376500000000001"/>
    <n v="1.1376999999999999"/>
    <n v="1.1375999999999999"/>
  </r>
  <r>
    <x v="115"/>
    <n v="1.1376500000000001"/>
    <n v="1.1376999999999999"/>
    <n v="1.1375999999999999"/>
  </r>
  <r>
    <x v="116"/>
    <n v="1.1376500000000001"/>
    <n v="1.1376999999999999"/>
    <n v="1.1375999999999999"/>
  </r>
  <r>
    <x v="117"/>
    <n v="1.1411500000000001"/>
    <n v="1.1412"/>
    <n v="1.1411"/>
  </r>
  <r>
    <x v="118"/>
    <n v="1.13805"/>
    <n v="1.1380999999999999"/>
    <n v="1.1379999999999999"/>
  </r>
  <r>
    <x v="119"/>
    <n v="1.1351500000000001"/>
    <n v="1.1352"/>
    <n v="1.1351"/>
  </r>
  <r>
    <x v="120"/>
    <n v="1.1285499999999999"/>
    <n v="1.1286"/>
    <n v="1.1285000000000001"/>
  </r>
  <r>
    <x v="121"/>
    <n v="1.13425"/>
    <n v="1.1343000000000001"/>
    <n v="1.1342000000000001"/>
  </r>
  <r>
    <x v="122"/>
    <n v="1.13425"/>
    <n v="1.1343000000000001"/>
    <n v="1.1342000000000001"/>
  </r>
  <r>
    <x v="123"/>
    <n v="1.13425"/>
    <n v="1.1343000000000001"/>
    <n v="1.1342000000000001"/>
  </r>
  <r>
    <x v="124"/>
    <n v="1.1312500000000001"/>
    <n v="1.1313"/>
    <n v="1.1312"/>
  </r>
  <r>
    <x v="125"/>
    <n v="1.1367499999999999"/>
    <n v="1.1368"/>
    <n v="1.1367"/>
  </r>
  <r>
    <x v="126"/>
    <n v="1.1335999999999999"/>
    <n v="1.1336999999999999"/>
    <n v="1.1335"/>
  </r>
  <r>
    <x v="127"/>
    <n v="1.1225499999999999"/>
    <n v="1.1226"/>
    <n v="1.1225000000000001"/>
  </r>
  <r>
    <x v="128"/>
    <n v="1.12585"/>
    <n v="1.1258999999999999"/>
    <n v="1.1257999999999999"/>
  </r>
  <r>
    <x v="129"/>
    <n v="1.12585"/>
    <n v="1.1258999999999999"/>
    <n v="1.1257999999999999"/>
  </r>
  <r>
    <x v="130"/>
    <n v="1.12585"/>
    <n v="1.1258999999999999"/>
    <n v="1.1257999999999999"/>
  </r>
  <r>
    <x v="131"/>
    <n v="1.1090500000000001"/>
    <n v="1.1091"/>
    <n v="1.109"/>
  </r>
  <r>
    <x v="132"/>
    <n v="1.11805"/>
    <n v="1.1181000000000001"/>
    <n v="1.1180000000000001"/>
  </r>
  <r>
    <x v="133"/>
    <n v="1.11805"/>
    <n v="1.1181000000000001"/>
    <n v="1.1180000000000001"/>
  </r>
  <r>
    <x v="134"/>
    <n v="1.11755"/>
    <n v="1.1175999999999999"/>
    <n v="1.1174999999999999"/>
  </r>
  <r>
    <x v="135"/>
    <n v="1.1152"/>
    <n v="1.1152"/>
    <n v="1.1152"/>
  </r>
  <r>
    <x v="136"/>
    <n v="1.1152"/>
    <n v="1.1152"/>
    <n v="1.1152"/>
  </r>
  <r>
    <x v="137"/>
    <n v="1.1152"/>
    <n v="1.1152"/>
    <n v="1.1152"/>
  </r>
  <r>
    <x v="138"/>
    <n v="1.12365"/>
    <n v="1.1236999999999999"/>
    <n v="1.1235999999999999"/>
  </r>
  <r>
    <x v="139"/>
    <n v="1.1273500000000001"/>
    <n v="1.1274"/>
    <n v="1.1273"/>
  </r>
  <r>
    <x v="140"/>
    <n v="1.1333"/>
    <n v="1.1333"/>
    <n v="1.1333"/>
  </r>
  <r>
    <x v="141"/>
    <n v="1.12805"/>
    <n v="1.1281000000000001"/>
    <n v="1.1279999999999999"/>
  </r>
  <r>
    <x v="142"/>
    <n v="1.13595"/>
    <n v="1.1359999999999999"/>
    <n v="1.1358999999999999"/>
  </r>
  <r>
    <x v="143"/>
    <n v="1.13595"/>
    <n v="1.1359999999999999"/>
    <n v="1.1358999999999999"/>
  </r>
  <r>
    <x v="144"/>
    <n v="1.13595"/>
    <n v="1.1359999999999999"/>
    <n v="1.1358999999999999"/>
  </r>
  <r>
    <x v="145"/>
    <n v="1.13815"/>
    <n v="1.1382000000000001"/>
    <n v="1.1380999999999999"/>
  </r>
  <r>
    <x v="146"/>
    <n v="1.13375"/>
    <n v="1.1337999999999999"/>
    <n v="1.1336999999999999"/>
  </r>
  <r>
    <x v="147"/>
    <n v="1.1293500000000001"/>
    <n v="1.1294"/>
    <n v="1.1293"/>
  </r>
  <r>
    <x v="148"/>
    <n v="1.1375"/>
    <n v="1.1375"/>
    <n v="1.1375"/>
  </r>
  <r>
    <x v="149"/>
    <n v="1.1355999999999999"/>
    <n v="1.1355999999999999"/>
    <n v="1.1355999999999999"/>
  </r>
  <r>
    <x v="150"/>
    <n v="1.1355999999999999"/>
    <n v="1.1355999999999999"/>
    <n v="1.1355999999999999"/>
  </r>
  <r>
    <x v="151"/>
    <n v="1.1355999999999999"/>
    <n v="1.1355999999999999"/>
    <n v="1.1355999999999999"/>
  </r>
  <r>
    <x v="152"/>
    <n v="1.1439999999999999"/>
    <n v="1.1439999999999999"/>
    <n v="1.1439999999999999"/>
  </r>
  <r>
    <x v="153"/>
    <n v="1.1372500000000001"/>
    <n v="1.1373"/>
    <n v="1.1372"/>
  </r>
  <r>
    <x v="154"/>
    <n v="1.1422000000000001"/>
    <n v="1.1422000000000001"/>
    <n v="1.1422000000000001"/>
  </r>
  <r>
    <x v="155"/>
    <n v="1.14405"/>
    <n v="1.1440999999999999"/>
    <n v="1.1439999999999999"/>
  </r>
  <r>
    <x v="156"/>
    <n v="1.1396500000000001"/>
    <n v="1.1396999999999999"/>
    <n v="1.1395999999999999"/>
  </r>
  <r>
    <x v="157"/>
    <n v="1.1396500000000001"/>
    <n v="1.1396999999999999"/>
    <n v="1.1395999999999999"/>
  </r>
  <r>
    <x v="158"/>
    <n v="1.1396500000000001"/>
    <n v="1.1396999999999999"/>
    <n v="1.1395999999999999"/>
  </r>
  <r>
    <x v="159"/>
    <n v="1.1429499999999999"/>
    <n v="1.143"/>
    <n v="1.1429"/>
  </r>
  <r>
    <x v="160"/>
    <n v="1.14215"/>
    <n v="1.1422000000000001"/>
    <n v="1.1420999999999999"/>
  </r>
  <r>
    <x v="161"/>
    <n v="1.1488499999999999"/>
    <n v="1.1489"/>
    <n v="1.1488"/>
  </r>
  <r>
    <x v="162"/>
    <n v="1.1576500000000001"/>
    <n v="1.1577"/>
    <n v="1.1576"/>
  </r>
  <r>
    <x v="163"/>
    <n v="1.1541999999999999"/>
    <n v="1.1541999999999999"/>
    <n v="1.1541999999999999"/>
  </r>
  <r>
    <x v="164"/>
    <n v="1.1541999999999999"/>
    <n v="1.1541999999999999"/>
    <n v="1.1541999999999999"/>
  </r>
  <r>
    <x v="165"/>
    <n v="1.1541999999999999"/>
    <n v="1.1541999999999999"/>
    <n v="1.1541999999999999"/>
  </r>
  <r>
    <x v="166"/>
    <n v="1.15795"/>
    <n v="1.1579999999999999"/>
    <n v="1.1578999999999999"/>
  </r>
  <r>
    <x v="167"/>
    <n v="1.14795"/>
    <n v="1.1479999999999999"/>
    <n v="1.1478999999999999"/>
  </r>
  <r>
    <x v="168"/>
    <n v="1.14775"/>
    <n v="1.1477999999999999"/>
    <n v="1.1476999999999999"/>
  </r>
  <r>
    <x v="169"/>
    <n v="1.14835"/>
    <n v="1.1484000000000001"/>
    <n v="1.1483000000000001"/>
  </r>
  <r>
    <x v="170"/>
    <n v="1.1530499999999999"/>
    <n v="1.1531"/>
    <n v="1.153"/>
  </r>
  <r>
    <x v="171"/>
    <n v="1.1530499999999999"/>
    <n v="1.1531"/>
    <n v="1.153"/>
  </r>
  <r>
    <x v="172"/>
    <n v="1.1530499999999999"/>
    <n v="1.1531"/>
    <n v="1.153"/>
  </r>
  <r>
    <x v="173"/>
    <n v="1.1570499999999999"/>
    <n v="1.1571"/>
    <n v="1.157"/>
  </r>
  <r>
    <x v="174"/>
    <n v="1.16205"/>
    <n v="1.1620999999999999"/>
    <n v="1.1619999999999999"/>
  </r>
  <r>
    <x v="175"/>
    <n v="1.1657500000000001"/>
    <n v="1.1657999999999999"/>
    <n v="1.1657"/>
  </r>
  <r>
    <x v="176"/>
    <n v="1.17225"/>
    <n v="1.1722999999999999"/>
    <n v="1.1721999999999999"/>
  </r>
  <r>
    <x v="177"/>
    <n v="1.17005"/>
    <n v="1.1700999999999999"/>
    <n v="1.17"/>
  </r>
  <r>
    <x v="178"/>
    <n v="1.17005"/>
    <n v="1.1700999999999999"/>
    <n v="1.17"/>
  </r>
  <r>
    <x v="179"/>
    <n v="1.17005"/>
    <n v="1.1700999999999999"/>
    <n v="1.17"/>
  </r>
  <r>
    <x v="180"/>
    <n v="1.1774500000000001"/>
    <n v="1.1775"/>
    <n v="1.1774"/>
  </r>
  <r>
    <x v="181"/>
    <n v="1.1777"/>
    <n v="1.1777"/>
    <n v="1.1777"/>
  </r>
  <r>
    <x v="182"/>
    <n v="1.1797500000000001"/>
    <n v="1.1798"/>
    <n v="1.1797"/>
  </r>
  <r>
    <x v="183"/>
    <n v="1.1751499999999999"/>
    <n v="1.1752"/>
    <n v="1.1751"/>
  </r>
  <r>
    <x v="184"/>
    <n v="1.1778999999999999"/>
    <n v="1.1779999999999999"/>
    <n v="1.1778"/>
  </r>
  <r>
    <x v="185"/>
    <n v="1.1778999999999999"/>
    <n v="1.1779999999999999"/>
    <n v="1.1778"/>
  </r>
  <r>
    <x v="186"/>
    <n v="1.1778999999999999"/>
    <n v="1.1779999999999999"/>
    <n v="1.1778"/>
  </r>
  <r>
    <x v="187"/>
    <n v="1.1716500000000001"/>
    <n v="1.1717"/>
    <n v="1.1716"/>
  </r>
  <r>
    <x v="188"/>
    <n v="1.1728499999999999"/>
    <n v="1.1729000000000001"/>
    <n v="1.1728000000000001"/>
  </r>
  <r>
    <x v="189"/>
    <n v="1.1712499999999999"/>
    <n v="1.1713"/>
    <n v="1.1712"/>
  </r>
  <r>
    <x v="190"/>
    <n v="1.1693"/>
    <n v="1.1693"/>
    <n v="1.1693"/>
  </r>
  <r>
    <x v="191"/>
    <n v="1.1691499999999999"/>
    <n v="1.1692"/>
    <n v="1.1691"/>
  </r>
  <r>
    <x v="192"/>
    <n v="1.1691499999999999"/>
    <n v="1.1692"/>
    <n v="1.1691"/>
  </r>
  <r>
    <x v="193"/>
    <n v="1.1691499999999999"/>
    <n v="1.1692"/>
    <n v="1.1691"/>
  </r>
  <r>
    <x v="194"/>
    <n v="1.1669499999999999"/>
    <n v="1.167"/>
    <n v="1.1669"/>
  </r>
  <r>
    <x v="195"/>
    <n v="1.16025"/>
    <n v="1.1603000000000001"/>
    <n v="1.1601999999999999"/>
  </r>
  <r>
    <x v="196"/>
    <n v="1.1629499999999999"/>
    <n v="1.163"/>
    <n v="1.1629"/>
  </r>
  <r>
    <x v="197"/>
    <n v="1.1583000000000001"/>
    <n v="1.1583000000000001"/>
    <n v="1.1583000000000001"/>
  </r>
  <r>
    <x v="198"/>
    <n v="1.16225"/>
    <n v="1.1623000000000001"/>
    <n v="1.1621999999999999"/>
  </r>
  <r>
    <x v="199"/>
    <n v="1.16225"/>
    <n v="1.1623000000000001"/>
    <n v="1.1621999999999999"/>
  </r>
  <r>
    <x v="200"/>
    <n v="1.16225"/>
    <n v="1.1623000000000001"/>
    <n v="1.1621999999999999"/>
  </r>
  <r>
    <x v="201"/>
    <n v="1.1693499999999999"/>
    <n v="1.1694"/>
    <n v="1.1693"/>
  </r>
  <r>
    <x v="202"/>
    <n v="1.1747000000000001"/>
    <n v="1.1747000000000001"/>
    <n v="1.1747000000000001"/>
  </r>
  <r>
    <x v="203"/>
    <n v="1.1772499999999999"/>
    <n v="1.1773"/>
    <n v="1.1772"/>
  </r>
  <r>
    <x v="204"/>
    <n v="1.17645"/>
    <n v="1.1765000000000001"/>
    <n v="1.1763999999999999"/>
  </r>
  <r>
    <x v="205"/>
    <n v="1.17445"/>
    <n v="1.1745000000000001"/>
    <n v="1.1744000000000001"/>
  </r>
  <r>
    <x v="206"/>
    <n v="1.17445"/>
    <n v="1.1745000000000001"/>
    <n v="1.1744000000000001"/>
  </r>
  <r>
    <x v="207"/>
    <n v="1.17445"/>
    <n v="1.1745000000000001"/>
    <n v="1.1744000000000001"/>
  </r>
  <r>
    <x v="208"/>
    <n v="1.1592"/>
    <n v="1.1592"/>
    <n v="1.1592"/>
  </r>
  <r>
    <x v="209"/>
    <n v="1.1548499999999999"/>
    <n v="1.1549"/>
    <n v="1.1548"/>
  </r>
  <r>
    <x v="210"/>
    <n v="1.14375"/>
    <n v="1.1437999999999999"/>
    <n v="1.1436999999999999"/>
  </r>
  <r>
    <x v="211"/>
    <n v="1.14245"/>
    <n v="1.1425000000000001"/>
    <n v="1.1424000000000001"/>
  </r>
  <r>
    <x v="212"/>
    <n v="1.1535"/>
    <n v="1.1535"/>
    <n v="1.1535"/>
  </r>
  <r>
    <x v="213"/>
    <n v="1.1535"/>
    <n v="1.1535"/>
    <n v="1.1535"/>
  </r>
  <r>
    <x v="214"/>
    <n v="1.1535"/>
    <n v="1.1535"/>
    <n v="1.1535"/>
  </r>
  <r>
    <x v="215"/>
    <n v="1.1567000000000001"/>
    <n v="1.1567000000000001"/>
    <n v="1.1567000000000001"/>
  </r>
  <r>
    <x v="216"/>
    <n v="1.1572499999999999"/>
    <n v="1.1573"/>
    <n v="1.1572"/>
  </r>
  <r>
    <x v="217"/>
    <n v="1.16625"/>
    <n v="1.1662999999999999"/>
    <n v="1.1661999999999999"/>
  </r>
  <r>
    <x v="218"/>
    <n v="1.16235"/>
    <n v="1.1624000000000001"/>
    <n v="1.1623000000000001"/>
  </r>
  <r>
    <x v="219"/>
    <n v="1.1655"/>
    <n v="1.1655"/>
    <n v="1.1655"/>
  </r>
  <r>
    <x v="220"/>
    <n v="1.1655"/>
    <n v="1.1655"/>
    <n v="1.1655"/>
  </r>
  <r>
    <x v="221"/>
    <n v="1.1655"/>
    <n v="1.1655"/>
    <n v="1.1655"/>
  </r>
  <r>
    <x v="222"/>
    <n v="1.1611"/>
    <n v="1.1611"/>
    <n v="1.1611"/>
  </r>
  <r>
    <x v="223"/>
    <n v="1.1669499999999999"/>
    <n v="1.167"/>
    <n v="1.1669"/>
  </r>
  <r>
    <x v="224"/>
    <n v="1.17"/>
    <n v="1.17"/>
    <n v="1.17"/>
  </r>
  <r>
    <x v="225"/>
    <n v="1.16405"/>
    <n v="1.1640999999999999"/>
    <n v="1.1639999999999999"/>
  </r>
  <r>
    <x v="226"/>
    <n v="1.17035"/>
    <n v="1.1704000000000001"/>
    <n v="1.1702999999999999"/>
  </r>
  <r>
    <x v="227"/>
    <n v="1.17035"/>
    <n v="1.1704000000000001"/>
    <n v="1.1702999999999999"/>
  </r>
  <r>
    <x v="228"/>
    <n v="1.17035"/>
    <n v="1.1704000000000001"/>
    <n v="1.1702999999999999"/>
  </r>
  <r>
    <x v="229"/>
    <n v="1.1658999999999999"/>
    <n v="1.1658999999999999"/>
    <n v="1.1658999999999999"/>
  </r>
  <r>
    <x v="230"/>
    <n v="1.16465"/>
    <n v="1.1647000000000001"/>
    <n v="1.1646000000000001"/>
  </r>
  <r>
    <x v="231"/>
    <n v="1.1657999999999999"/>
    <n v="1.1657999999999999"/>
    <n v="1.1657999999999999"/>
  </r>
  <r>
    <x v="232"/>
    <n v="1.1609499999999999"/>
    <n v="1.161"/>
    <n v="1.1609"/>
  </r>
  <r>
    <x v="233"/>
    <n v="1.1722999999999999"/>
    <n v="1.1722999999999999"/>
    <n v="1.1722999999999999"/>
  </r>
  <r>
    <x v="234"/>
    <n v="1.1722999999999999"/>
    <n v="1.1722999999999999"/>
    <n v="1.1722999999999999"/>
  </r>
  <r>
    <x v="235"/>
    <n v="1.1722999999999999"/>
    <n v="1.1722999999999999"/>
    <n v="1.1722999999999999"/>
  </r>
  <r>
    <x v="236"/>
    <n v="1.16245"/>
    <n v="1.1625000000000001"/>
    <n v="1.1624000000000001"/>
  </r>
  <r>
    <x v="237"/>
    <n v="1.16435"/>
    <n v="1.1644000000000001"/>
    <n v="1.1642999999999999"/>
  </r>
  <r>
    <x v="238"/>
    <n v="1.1631"/>
    <n v="1.1631"/>
    <n v="1.1631"/>
  </r>
  <r>
    <x v="239"/>
    <n v="1.1688000000000001"/>
    <n v="1.1688000000000001"/>
    <n v="1.1688000000000001"/>
  </r>
  <r>
    <x v="240"/>
    <n v="1.1697500000000001"/>
    <n v="1.1698"/>
    <n v="1.1697"/>
  </r>
  <r>
    <x v="241"/>
    <n v="1.1697500000000001"/>
    <n v="1.1698"/>
    <n v="1.1697"/>
  </r>
  <r>
    <x v="242"/>
    <n v="1.1697500000000001"/>
    <n v="1.1698"/>
    <n v="1.1697"/>
  </r>
  <r>
    <x v="243"/>
    <n v="1.1707000000000001"/>
    <n v="1.1707000000000001"/>
    <n v="1.1707000000000001"/>
  </r>
  <r>
    <x v="244"/>
    <n v="1.1630499999999999"/>
    <n v="1.1631"/>
    <n v="1.163"/>
  </r>
  <r>
    <x v="245"/>
    <n v="1.16635"/>
    <n v="1.1664000000000001"/>
    <n v="1.1662999999999999"/>
  </r>
  <r>
    <x v="246"/>
    <n v="1.16445"/>
    <n v="1.1645000000000001"/>
    <n v="1.1644000000000001"/>
  </r>
  <r>
    <x v="247"/>
    <n v="1.1717"/>
    <n v="1.1717"/>
    <n v="1.1717"/>
  </r>
  <r>
    <x v="248"/>
    <n v="1.1717"/>
    <n v="1.1717"/>
    <n v="1.1717"/>
  </r>
  <r>
    <x v="249"/>
    <n v="1.1717"/>
    <n v="1.1717"/>
    <n v="1.1717"/>
  </r>
  <r>
    <x v="250"/>
    <n v="1.1756500000000001"/>
    <n v="1.1757"/>
    <n v="1.1756"/>
  </r>
  <r>
    <x v="251"/>
    <n v="1.17055"/>
    <n v="1.1706000000000001"/>
    <n v="1.1705000000000001"/>
  </r>
  <r>
    <x v="252"/>
    <n v="1.1704000000000001"/>
    <n v="1.1704000000000001"/>
    <n v="1.1704000000000001"/>
  </r>
  <r>
    <x v="253"/>
    <n v="1.1737"/>
    <n v="1.1737"/>
    <n v="1.1737"/>
  </r>
  <r>
    <x v="254"/>
    <n v="1.17405"/>
    <n v="1.1740999999999999"/>
    <n v="1.1739999999999999"/>
  </r>
  <r>
    <x v="255"/>
    <n v="1.17405"/>
    <n v="1.1740999999999999"/>
    <n v="1.1739999999999999"/>
  </r>
  <r>
    <x v="256"/>
    <n v="1.17405"/>
    <n v="1.1740999999999999"/>
    <n v="1.1739999999999999"/>
  </r>
  <r>
    <x v="257"/>
    <n v="1.1769499999999999"/>
    <n v="1.177"/>
    <n v="1.1769000000000001"/>
  </r>
  <r>
    <x v="258"/>
    <n v="1.1845000000000001"/>
    <n v="1.1845000000000001"/>
    <n v="1.1845000000000001"/>
  </r>
  <r>
    <x v="259"/>
    <n v="1.18275"/>
    <n v="1.1828000000000001"/>
    <n v="1.1827000000000001"/>
  </r>
  <r>
    <x v="260"/>
    <n v="1.17875"/>
    <n v="1.1788000000000001"/>
    <n v="1.1787000000000001"/>
  </r>
  <r>
    <x v="261"/>
    <n v="1.1749000000000001"/>
    <n v="1.1749000000000001"/>
    <n v="1.1749000000000001"/>
  </r>
  <r>
    <x v="262"/>
    <n v="1.1749000000000001"/>
    <n v="1.1749000000000001"/>
    <n v="1.1749000000000001"/>
  </r>
  <r>
    <x v="263"/>
    <n v="1.1749000000000001"/>
    <n v="1.1749000000000001"/>
    <n v="1.1749000000000001"/>
  </r>
  <r>
    <x v="264"/>
    <n v="1.1794500000000001"/>
    <n v="1.1795"/>
    <n v="1.1794"/>
  </r>
  <r>
    <x v="265"/>
    <n v="1.1812"/>
    <n v="1.1812"/>
    <n v="1.1812"/>
  </r>
  <r>
    <x v="266"/>
    <n v="1.1735"/>
    <n v="1.1735"/>
    <n v="1.1735"/>
  </r>
  <r>
    <x v="267"/>
    <n v="1.1654500000000001"/>
    <n v="1.1655"/>
    <n v="1.1654"/>
  </r>
  <r>
    <x v="268"/>
    <n v="1.17045"/>
    <n v="1.1705000000000001"/>
    <n v="1.1704000000000001"/>
  </r>
  <r>
    <x v="269"/>
    <n v="1.17045"/>
    <n v="1.1705000000000001"/>
    <n v="1.1704000000000001"/>
  </r>
  <r>
    <x v="270"/>
    <n v="1.17045"/>
    <n v="1.1705000000000001"/>
    <n v="1.1704000000000001"/>
  </r>
  <r>
    <x v="271"/>
    <n v="1.1732"/>
    <n v="1.1732"/>
    <n v="1.1732"/>
  </r>
  <r>
    <x v="272"/>
    <n v="1.1742999999999999"/>
    <n v="1.1742999999999999"/>
    <n v="1.1742999999999999"/>
  </r>
  <r>
    <x v="273"/>
    <n v="1.1738500000000001"/>
    <n v="1.1738999999999999"/>
    <n v="1.1738"/>
  </r>
  <r>
    <x v="274"/>
    <n v="1.1720999999999999"/>
    <n v="1.1720999999999999"/>
    <n v="1.1720999999999999"/>
  </r>
  <r>
    <x v="275"/>
    <n v="1.1738"/>
    <n v="1.1738"/>
    <n v="1.1738"/>
  </r>
  <r>
    <x v="276"/>
    <n v="1.1738"/>
    <n v="1.1738"/>
    <n v="1.1738"/>
  </r>
  <r>
    <x v="277"/>
    <n v="1.1738"/>
    <n v="1.1738"/>
    <n v="1.1738"/>
  </r>
  <r>
    <x v="278"/>
    <n v="1.1710499999999999"/>
    <n v="1.1711"/>
    <n v="1.171"/>
  </r>
  <r>
    <x v="279"/>
    <n v="1.16605"/>
    <n v="1.1660999999999999"/>
    <n v="1.1659999999999999"/>
  </r>
  <r>
    <x v="280"/>
    <n v="1.16215"/>
    <n v="1.1621999999999999"/>
    <n v="1.1620999999999999"/>
  </r>
  <r>
    <x v="281"/>
    <n v="1.15455"/>
    <n v="1.1546000000000001"/>
    <n v="1.1545000000000001"/>
  </r>
  <r>
    <x v="282"/>
    <n v="1.1611499999999999"/>
    <n v="1.1612"/>
    <n v="1.1611"/>
  </r>
  <r>
    <x v="283"/>
    <n v="1.1611499999999999"/>
    <n v="1.1612"/>
    <n v="1.1611"/>
  </r>
  <r>
    <x v="284"/>
    <n v="1.1611499999999999"/>
    <n v="1.1612"/>
    <n v="1.1611"/>
  </r>
  <r>
    <x v="285"/>
    <n v="1.1569499999999999"/>
    <n v="1.157"/>
    <n v="1.1569"/>
  </r>
  <r>
    <x v="286"/>
    <n v="1.1606000000000001"/>
    <n v="1.1606000000000001"/>
    <n v="1.1606000000000001"/>
  </r>
  <r>
    <x v="287"/>
    <n v="1.1631499999999999"/>
    <n v="1.1632"/>
    <n v="1.1631"/>
  </r>
  <r>
    <x v="288"/>
    <n v="1.1688499999999999"/>
    <n v="1.1689000000000001"/>
    <n v="1.1688000000000001"/>
  </r>
  <r>
    <x v="289"/>
    <n v="1.16665"/>
    <n v="1.1667000000000001"/>
    <n v="1.1666000000000001"/>
  </r>
  <r>
    <x v="290"/>
    <n v="1.16665"/>
    <n v="1.1667000000000001"/>
    <n v="1.1666000000000001"/>
  </r>
  <r>
    <x v="291"/>
    <n v="1.16665"/>
    <n v="1.1667000000000001"/>
    <n v="1.1666000000000001"/>
  </r>
  <r>
    <x v="292"/>
    <n v="1.16445"/>
    <n v="1.1645000000000001"/>
    <n v="1.1644000000000001"/>
  </r>
  <r>
    <x v="293"/>
    <n v="1.16055"/>
    <n v="1.1606000000000001"/>
    <n v="1.1605000000000001"/>
  </r>
  <r>
    <x v="294"/>
    <n v="1.1609499999999999"/>
    <n v="1.161"/>
    <n v="1.1609"/>
  </r>
  <r>
    <x v="295"/>
    <n v="1.1616500000000001"/>
    <n v="1.1617"/>
    <n v="1.1616"/>
  </r>
  <r>
    <x v="296"/>
    <n v="1.1626000000000001"/>
    <n v="1.1626000000000001"/>
    <n v="1.1626000000000001"/>
  </r>
  <r>
    <x v="297"/>
    <n v="1.1626000000000001"/>
    <n v="1.1626000000000001"/>
    <n v="1.1626000000000001"/>
  </r>
  <r>
    <x v="298"/>
    <n v="1.1626000000000001"/>
    <n v="1.1626000000000001"/>
    <n v="1.1626000000000001"/>
  </r>
  <r>
    <x v="299"/>
    <n v="1.165"/>
    <n v="1.165"/>
    <n v="1.165"/>
  </r>
  <r>
    <x v="300"/>
    <n v="1.16615"/>
    <n v="1.1661999999999999"/>
    <n v="1.1660999999999999"/>
  </r>
  <r>
    <x v="301"/>
    <n v="1.15995"/>
    <n v="1.1599999999999999"/>
    <n v="1.1598999999999999"/>
  </r>
  <r>
    <x v="302"/>
    <n v="1.1569"/>
    <n v="1.1569"/>
    <n v="1.1569"/>
  </r>
  <r>
    <x v="303"/>
    <n v="1.15265"/>
    <n v="1.1527000000000001"/>
    <n v="1.1526000000000001"/>
  </r>
  <r>
    <x v="304"/>
    <n v="1.15265"/>
    <n v="1.1527000000000001"/>
    <n v="1.1526000000000001"/>
  </r>
  <r>
    <x v="305"/>
    <n v="1.15265"/>
    <n v="1.1527000000000001"/>
    <n v="1.1526000000000001"/>
  </r>
  <r>
    <x v="306"/>
    <n v="1.1523000000000001"/>
    <n v="1.1523000000000001"/>
    <n v="1.1523000000000001"/>
  </r>
  <r>
    <x v="307"/>
    <n v="1.1483000000000001"/>
    <n v="1.1483000000000001"/>
    <n v="1.1483000000000001"/>
  </r>
  <r>
    <x v="308"/>
    <n v="1.1479999999999999"/>
    <n v="1.1479999999999999"/>
    <n v="1.1479999999999999"/>
  </r>
  <r>
    <x v="309"/>
    <n v="1.1548499999999999"/>
    <n v="1.1549"/>
    <n v="1.1548"/>
  </r>
  <r>
    <x v="310"/>
    <n v="1.1570499999999999"/>
    <n v="1.1571"/>
    <n v="1.157"/>
  </r>
  <r>
    <x v="311"/>
    <n v="1.1570499999999999"/>
    <n v="1.1571"/>
    <n v="1.157"/>
  </r>
  <r>
    <x v="312"/>
    <n v="1.1570499999999999"/>
    <n v="1.1571"/>
    <n v="1.157"/>
  </r>
  <r>
    <x v="313"/>
    <n v="1.1558999999999999"/>
    <n v="1.1558999999999999"/>
    <n v="1.1558999999999999"/>
  </r>
  <r>
    <x v="314"/>
    <n v="1.1594500000000001"/>
    <n v="1.1595"/>
    <n v="1.1594"/>
  </r>
  <r>
    <x v="315"/>
    <n v="1.1592499999999999"/>
    <n v="1.1593"/>
    <n v="1.1592"/>
  </r>
  <r>
    <x v="316"/>
    <n v="1.1637500000000001"/>
    <n v="1.1637999999999999"/>
    <n v="1.1637"/>
  </r>
  <r>
    <x v="317"/>
    <n v="1.1616500000000001"/>
    <n v="1.1617"/>
    <n v="1.1616"/>
  </r>
  <r>
    <x v="318"/>
    <n v="1.1616500000000001"/>
    <n v="1.1617"/>
    <n v="1.1616"/>
  </r>
  <r>
    <x v="319"/>
    <n v="1.1616500000000001"/>
    <n v="1.1617"/>
    <n v="1.1616"/>
  </r>
  <r>
    <x v="320"/>
    <n v="1.1592499999999999"/>
    <n v="1.1593"/>
    <n v="1.1592"/>
  </r>
  <r>
    <x v="321"/>
    <n v="1.15835"/>
    <n v="1.1584000000000001"/>
    <n v="1.1583000000000001"/>
  </r>
  <r>
    <x v="322"/>
    <n v="1.1533500000000001"/>
    <n v="1.1534"/>
    <n v="1.1533"/>
  </r>
  <r>
    <x v="323"/>
    <n v="1.1536"/>
    <n v="1.1536"/>
    <n v="1.1536"/>
  </r>
  <r>
    <x v="324"/>
    <n v="1.1505000000000001"/>
    <n v="1.1505000000000001"/>
    <n v="1.1505000000000001"/>
  </r>
  <r>
    <x v="325"/>
    <n v="1.1505000000000001"/>
    <n v="1.1505000000000001"/>
    <n v="1.1505000000000001"/>
  </r>
  <r>
    <x v="326"/>
    <n v="1.1505000000000001"/>
    <n v="1.1505000000000001"/>
    <n v="1.1505000000000001"/>
  </r>
  <r>
    <x v="327"/>
    <n v="1.15245"/>
    <n v="1.1525000000000001"/>
    <n v="1.1524000000000001"/>
  </r>
  <r>
    <x v="328"/>
    <n v="1.15805"/>
    <n v="1.1580999999999999"/>
    <n v="1.1579999999999999"/>
  </r>
  <r>
    <x v="329"/>
    <n v="1.1593500000000001"/>
    <n v="1.1594"/>
    <n v="1.1593"/>
  </r>
  <r>
    <x v="330"/>
    <n v="1.1593500000000001"/>
    <n v="1.1594"/>
    <n v="1.1593"/>
  </r>
  <r>
    <x v="331"/>
    <n v="1.16005"/>
    <n v="1.1600999999999999"/>
    <n v="1.1599999999999999"/>
  </r>
  <r>
    <x v="332"/>
    <n v="1.16005"/>
    <n v="1.1600999999999999"/>
    <n v="1.1599999999999999"/>
  </r>
  <r>
    <x v="333"/>
    <n v="1.16005"/>
    <n v="1.1600999999999999"/>
    <n v="1.1599999999999999"/>
  </r>
  <r>
    <x v="334"/>
    <n v="1.1614"/>
    <n v="1.1614"/>
    <n v="1.1614"/>
  </r>
  <r>
    <x v="335"/>
    <n v="1.1608000000000001"/>
    <n v="1.1608000000000001"/>
    <n v="1.1608000000000001"/>
  </r>
  <r>
    <x v="336"/>
    <n v="1.1672499999999999"/>
    <n v="1.1673"/>
    <n v="1.1672"/>
  </r>
  <r>
    <x v="337"/>
    <n v="1.1655"/>
    <n v="1.1655"/>
    <n v="1.1655"/>
  </r>
  <r>
    <x v="338"/>
    <n v="1.1644000000000001"/>
    <n v="1.1644000000000001"/>
    <n v="1.1644000000000001"/>
  </r>
  <r>
    <x v="339"/>
    <n v="1.1644000000000001"/>
    <n v="1.1644000000000001"/>
    <n v="1.1644000000000001"/>
  </r>
  <r>
    <x v="340"/>
    <n v="1.1644000000000001"/>
    <n v="1.1644000000000001"/>
    <n v="1.1644000000000001"/>
  </r>
  <r>
    <x v="341"/>
    <n v="1.1638500000000001"/>
    <n v="1.1638999999999999"/>
    <n v="1.1637999999999999"/>
  </r>
  <r>
    <x v="342"/>
    <n v="1.1623000000000001"/>
    <n v="1.1623000000000001"/>
    <n v="1.1623000000000001"/>
  </r>
  <r>
    <x v="343"/>
    <n v="1.1658500000000001"/>
    <n v="1.1658999999999999"/>
    <n v="1.1657999999999999"/>
  </r>
  <r>
    <x v="344"/>
    <n v="1.1754"/>
    <n v="1.1754"/>
    <n v="1.1754"/>
  </r>
  <r>
    <x v="345"/>
    <n v="1.1746000000000001"/>
    <n v="1.1746000000000001"/>
    <n v="1.1746000000000001"/>
  </r>
  <r>
    <x v="346"/>
    <n v="1.1746000000000001"/>
    <n v="1.1746000000000001"/>
    <n v="1.1746000000000001"/>
  </r>
  <r>
    <x v="347"/>
    <n v="1.1746000000000001"/>
    <n v="1.1746000000000001"/>
    <n v="1.1746000000000001"/>
  </r>
  <r>
    <x v="348"/>
    <n v="1.17415"/>
    <n v="1.1741999999999999"/>
    <n v="1.1740999999999999"/>
  </r>
  <r>
    <x v="349"/>
    <n v="1.1751499999999999"/>
    <n v="1.1752"/>
    <n v="1.1751"/>
  </r>
  <r>
    <x v="350"/>
    <n v="1.1744000000000001"/>
    <n v="1.1744000000000001"/>
    <n v="1.1744000000000001"/>
  </r>
  <r>
    <x v="351"/>
    <n v="1.1719999999999999"/>
    <n v="1.1719999999999999"/>
    <n v="1.1719999999999999"/>
  </r>
  <r>
    <x v="352"/>
    <n v="1.1721999999999999"/>
    <n v="1.1721999999999999"/>
    <n v="1.1721999999999999"/>
  </r>
  <r>
    <x v="353"/>
    <n v="1.1721999999999999"/>
    <n v="1.1721999999999999"/>
    <n v="1.1721999999999999"/>
  </r>
  <r>
    <x v="354"/>
    <n v="1.1721999999999999"/>
    <n v="1.1721999999999999"/>
    <n v="1.1721999999999999"/>
  </r>
  <r>
    <x v="355"/>
    <n v="1.1753"/>
    <n v="1.1753"/>
    <n v="1.1753"/>
  </r>
  <r>
    <x v="356"/>
    <n v="1.1778500000000001"/>
    <n v="1.1778999999999999"/>
    <n v="1.1778"/>
  </r>
  <r>
    <x v="357"/>
    <n v="1.1778999999999999"/>
    <n v="1.1778999999999999"/>
    <n v="1.1778999999999999"/>
  </r>
  <r>
    <x v="358"/>
    <n v="1.1782999999999999"/>
    <n v="1.1792"/>
    <n v="1.1774"/>
  </r>
  <r>
    <x v="359"/>
    <n v="1.1773"/>
    <n v="1.1773"/>
    <n v="1.1773"/>
  </r>
  <r>
    <x v="360"/>
    <n v="1.1773"/>
    <n v="1.1773"/>
    <n v="1.1773"/>
  </r>
  <r>
    <x v="361"/>
    <n v="1.1773"/>
    <n v="1.1773"/>
    <n v="1.1773"/>
  </r>
  <r>
    <x v="362"/>
    <n v="1.1758"/>
    <n v="1.1758"/>
    <n v="1.1758"/>
  </r>
  <r>
    <x v="363"/>
    <n v="1.1750499999999999"/>
    <n v="1.1751"/>
    <n v="1.175"/>
  </r>
  <r>
    <x v="364"/>
    <n v="1.1734500000000001"/>
    <n v="1.1735"/>
    <n v="1.173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n v="9.8731799999999995E-2"/>
    <n v="9.8682500000000006E-2"/>
    <n v="9.8780999999999994E-2"/>
  </r>
  <r>
    <x v="1"/>
    <n v="9.8578899999999997E-2"/>
    <n v="9.8554199999999995E-2"/>
    <n v="9.8603700000000002E-2"/>
  </r>
  <r>
    <x v="2"/>
    <n v="9.9300899999999998E-2"/>
    <n v="9.9278199999999997E-2"/>
    <n v="9.9323599999999998E-2"/>
  </r>
  <r>
    <x v="3"/>
    <n v="9.9300899999999998E-2"/>
    <n v="9.9278199999999997E-2"/>
    <n v="9.9323599999999998E-2"/>
  </r>
  <r>
    <x v="4"/>
    <n v="9.9300899999999998E-2"/>
    <n v="9.9278199999999997E-2"/>
    <n v="9.9323599999999998E-2"/>
  </r>
  <r>
    <x v="5"/>
    <n v="9.9899600000000005E-2"/>
    <n v="9.9874099999999993E-2"/>
    <n v="9.9925E-2"/>
  </r>
  <r>
    <x v="6"/>
    <n v="9.9573800000000004E-2"/>
    <n v="9.9530199999999999E-2"/>
    <n v="9.9617399999999995E-2"/>
  </r>
  <r>
    <x v="7"/>
    <n v="9.9489599999999997E-2"/>
    <n v="9.9464800000000006E-2"/>
    <n v="9.95143E-2"/>
  </r>
  <r>
    <x v="8"/>
    <n v="9.9415900000000001E-2"/>
    <n v="9.93927E-2"/>
    <n v="9.9439100000000002E-2"/>
  </r>
  <r>
    <x v="9"/>
    <n v="9.9127099999999996E-2"/>
    <n v="9.9087400000000006E-2"/>
    <n v="9.9166900000000002E-2"/>
  </r>
  <r>
    <x v="10"/>
    <n v="9.9127099999999996E-2"/>
    <n v="9.9087400000000006E-2"/>
    <n v="9.9166900000000002E-2"/>
  </r>
  <r>
    <x v="11"/>
    <n v="9.9127099999999996E-2"/>
    <n v="9.9087400000000006E-2"/>
    <n v="9.9166900000000002E-2"/>
  </r>
  <r>
    <x v="12"/>
    <n v="9.9181699999999998E-2"/>
    <n v="9.9157099999999998E-2"/>
    <n v="9.9206299999999997E-2"/>
  </r>
  <r>
    <x v="13"/>
    <n v="9.9606500000000001E-2"/>
    <n v="9.9601499999999996E-2"/>
    <n v="9.9611500000000006E-2"/>
  </r>
  <r>
    <x v="14"/>
    <n v="9.9245700000000006E-2"/>
    <n v="9.9211199999999999E-2"/>
    <n v="9.9280199999999999E-2"/>
  </r>
  <r>
    <x v="15"/>
    <n v="9.9528699999999998E-2"/>
    <n v="9.9500500000000006E-2"/>
    <n v="9.9556900000000004E-2"/>
  </r>
  <r>
    <x v="16"/>
    <n v="9.9466299999999994E-2"/>
    <n v="9.9430199999999996E-2"/>
    <n v="9.9502400000000005E-2"/>
  </r>
  <r>
    <x v="17"/>
    <n v="9.9466299999999994E-2"/>
    <n v="9.9430199999999996E-2"/>
    <n v="9.9502400000000005E-2"/>
  </r>
  <r>
    <x v="18"/>
    <n v="9.9466299999999994E-2"/>
    <n v="9.9430199999999996E-2"/>
    <n v="9.9502400000000005E-2"/>
  </r>
  <r>
    <x v="19"/>
    <n v="9.9863599999999997E-2"/>
    <n v="9.98362E-2"/>
    <n v="9.9891099999999997E-2"/>
  </r>
  <r>
    <x v="20"/>
    <n v="9.9949999999999997E-2"/>
    <n v="9.9949999999999997E-2"/>
    <n v="9.9949999999999997E-2"/>
  </r>
  <r>
    <x v="21"/>
    <n v="0.10005799999999999"/>
    <n v="0.10002999999999999"/>
    <n v="0.10008599999999999"/>
  </r>
  <r>
    <x v="22"/>
    <n v="9.9986500000000006E-2"/>
    <n v="9.9959999999999993E-2"/>
    <n v="0.100013"/>
  </r>
  <r>
    <x v="23"/>
    <n v="0.10019930000000001"/>
    <n v="0.1001903"/>
    <n v="0.1002084"/>
  </r>
  <r>
    <x v="24"/>
    <n v="0.10019930000000001"/>
    <n v="0.1001903"/>
    <n v="0.1002084"/>
  </r>
  <r>
    <x v="25"/>
    <n v="0.10019930000000001"/>
    <n v="0.1001903"/>
    <n v="0.1002084"/>
  </r>
  <r>
    <x v="26"/>
    <n v="0.100012"/>
    <n v="9.9911E-2"/>
    <n v="0.1001131"/>
  </r>
  <r>
    <x v="27"/>
    <n v="9.9879099999999998E-2"/>
    <n v="9.9854200000000004E-2"/>
    <n v="9.9904000000000007E-2"/>
  </r>
  <r>
    <x v="28"/>
    <n v="0.10005550000000001"/>
    <n v="0.100022"/>
    <n v="0.100089"/>
  </r>
  <r>
    <x v="29"/>
    <n v="9.9889599999999995E-2"/>
    <n v="9.9861099999999994E-2"/>
    <n v="9.9918000000000007E-2"/>
  </r>
  <r>
    <x v="30"/>
    <n v="9.9685899999999994E-2"/>
    <n v="9.9654099999999995E-2"/>
    <n v="9.9717700000000006E-2"/>
  </r>
  <r>
    <x v="31"/>
    <n v="9.9685899999999994E-2"/>
    <n v="9.9654099999999995E-2"/>
    <n v="9.9717700000000006E-2"/>
  </r>
  <r>
    <x v="32"/>
    <n v="9.9685899999999994E-2"/>
    <n v="9.9654099999999995E-2"/>
    <n v="9.9717700000000006E-2"/>
  </r>
  <r>
    <x v="33"/>
    <n v="9.9201899999999996E-2"/>
    <n v="9.9163000000000001E-2"/>
    <n v="9.9240800000000004E-2"/>
  </r>
  <r>
    <x v="34"/>
    <n v="9.9571800000000002E-2"/>
    <n v="9.9546999999999997E-2"/>
    <n v="9.9596599999999993E-2"/>
  </r>
  <r>
    <x v="35"/>
    <n v="9.9929500000000004E-2"/>
    <n v="9.9904000000000007E-2"/>
    <n v="9.9955000000000002E-2"/>
  </r>
  <r>
    <x v="36"/>
    <n v="9.9944000000000005E-2"/>
    <n v="9.9918999999999994E-2"/>
    <n v="9.9969000000000002E-2"/>
  </r>
  <r>
    <x v="37"/>
    <n v="9.9662600000000004E-2"/>
    <n v="9.9654099999999995E-2"/>
    <n v="9.9670999999999996E-2"/>
  </r>
  <r>
    <x v="38"/>
    <n v="9.9662600000000004E-2"/>
    <n v="9.9654099999999995E-2"/>
    <n v="9.9670999999999996E-2"/>
  </r>
  <r>
    <x v="39"/>
    <n v="9.9662600000000004E-2"/>
    <n v="9.9654099999999995E-2"/>
    <n v="9.9670999999999996E-2"/>
  </r>
  <r>
    <x v="40"/>
    <n v="9.9545999999999996E-2"/>
    <n v="9.9519300000000005E-2"/>
    <n v="9.9572800000000003E-2"/>
  </r>
  <r>
    <x v="41"/>
    <n v="9.9808300000000003E-2"/>
    <n v="9.9783399999999994E-2"/>
    <n v="9.9833199999999997E-2"/>
  </r>
  <r>
    <x v="42"/>
    <n v="0.1001201"/>
    <n v="0.100095"/>
    <n v="0.1001452"/>
  </r>
  <r>
    <x v="43"/>
    <n v="9.9969500000000003E-2"/>
    <n v="9.9939E-2"/>
    <n v="0.1"/>
  </r>
  <r>
    <x v="44"/>
    <n v="0.1004278"/>
    <n v="0.1004187"/>
    <n v="0.1004369"/>
  </r>
  <r>
    <x v="45"/>
    <n v="0.1004278"/>
    <n v="0.1004187"/>
    <n v="0.1004369"/>
  </r>
  <r>
    <x v="46"/>
    <n v="0.1004278"/>
    <n v="0.1004187"/>
    <n v="0.1004369"/>
  </r>
  <r>
    <x v="47"/>
    <n v="0.1003743"/>
    <n v="0.1003482"/>
    <n v="0.1004005"/>
  </r>
  <r>
    <x v="48"/>
    <n v="0.1001311"/>
    <n v="0.1001051"/>
    <n v="0.1001572"/>
  </r>
  <r>
    <x v="49"/>
    <n v="0.10014000000000001"/>
    <n v="0.10014000000000001"/>
    <n v="0.10014000000000001"/>
  </r>
  <r>
    <x v="50"/>
    <n v="0.10053330000000001"/>
    <n v="0.1005156"/>
    <n v="0.100551"/>
  </r>
  <r>
    <x v="51"/>
    <n v="0.10037939999999999"/>
    <n v="0.10035719999999999"/>
    <n v="0.10040159999999999"/>
  </r>
  <r>
    <x v="52"/>
    <n v="0.10037939999999999"/>
    <n v="0.10035719999999999"/>
    <n v="0.10040159999999999"/>
  </r>
  <r>
    <x v="53"/>
    <n v="0.10037939999999999"/>
    <n v="0.10035719999999999"/>
    <n v="0.10040159999999999"/>
  </r>
  <r>
    <x v="54"/>
    <n v="0.1005176"/>
    <n v="0.1004903"/>
    <n v="0.10054490000000001"/>
  </r>
  <r>
    <x v="55"/>
    <n v="0.10081610000000001"/>
    <n v="0.10079009999999999"/>
    <n v="0.100842"/>
  </r>
  <r>
    <x v="56"/>
    <n v="0.1008029"/>
    <n v="0.10077079999999999"/>
    <n v="0.10083490000000001"/>
  </r>
  <r>
    <x v="57"/>
    <n v="0.1004379"/>
    <n v="0.1004126"/>
    <n v="0.1004631"/>
  </r>
  <r>
    <x v="58"/>
    <n v="0.10047"/>
    <n v="0.10047"/>
    <n v="0.10047"/>
  </r>
  <r>
    <x v="59"/>
    <n v="0.10047"/>
    <n v="0.10047"/>
    <n v="0.10047"/>
  </r>
  <r>
    <x v="60"/>
    <n v="0.10047"/>
    <n v="0.10047"/>
    <n v="0.10047"/>
  </r>
  <r>
    <x v="61"/>
    <n v="0.1008206"/>
    <n v="0.1007952"/>
    <n v="0.10084600000000001"/>
  </r>
  <r>
    <x v="62"/>
    <n v="0.10138229999999999"/>
    <n v="0.1013551"/>
    <n v="0.1014095"/>
  </r>
  <r>
    <x v="63"/>
    <n v="0.1023112"/>
    <n v="0.102284"/>
    <n v="0.1023384"/>
  </r>
  <r>
    <x v="64"/>
    <n v="0.10238609999999999"/>
    <n v="0.1023583"/>
    <n v="0.1024138"/>
  </r>
  <r>
    <x v="65"/>
    <n v="0.10284310000000001"/>
    <n v="0.10281709999999999"/>
    <n v="0.102869"/>
  </r>
  <r>
    <x v="66"/>
    <n v="0.10284310000000001"/>
    <n v="0.10281709999999999"/>
    <n v="0.102869"/>
  </r>
  <r>
    <x v="67"/>
    <n v="0.10284310000000001"/>
    <n v="0.10281709999999999"/>
    <n v="0.102869"/>
  </r>
  <r>
    <x v="68"/>
    <n v="0.1026377"/>
    <n v="0.1026093"/>
    <n v="0.1026662"/>
  </r>
  <r>
    <x v="69"/>
    <n v="0.10338260000000001"/>
    <n v="0.1033559"/>
    <n v="0.1034094"/>
  </r>
  <r>
    <x v="70"/>
    <n v="0.1032119"/>
    <n v="0.1031608"/>
    <n v="0.1032631"/>
  </r>
  <r>
    <x v="71"/>
    <n v="0.1030635"/>
    <n v="0.1030343"/>
    <n v="0.1030927"/>
  </r>
  <r>
    <x v="72"/>
    <n v="0.1031741"/>
    <n v="0.10314909999999999"/>
    <n v="0.1031991"/>
  </r>
  <r>
    <x v="73"/>
    <n v="0.1031741"/>
    <n v="0.10314909999999999"/>
    <n v="0.1031991"/>
  </r>
  <r>
    <x v="74"/>
    <n v="0.1031741"/>
    <n v="0.10314909999999999"/>
    <n v="0.1031991"/>
  </r>
  <r>
    <x v="75"/>
    <n v="0.1035818"/>
    <n v="0.10355499999999999"/>
    <n v="0.1036086"/>
  </r>
  <r>
    <x v="76"/>
    <n v="0.103882"/>
    <n v="0.10385610000000001"/>
    <n v="0.1039079"/>
  </r>
  <r>
    <x v="77"/>
    <n v="0.10366069999999999"/>
    <n v="0.1036333"/>
    <n v="0.10368810000000001"/>
  </r>
  <r>
    <x v="78"/>
    <n v="0.10362209999999999"/>
    <n v="0.10360759999999999"/>
    <n v="0.1036366"/>
  </r>
  <r>
    <x v="79"/>
    <n v="0.1038362"/>
    <n v="0.1038065"/>
    <n v="0.10386579999999999"/>
  </r>
  <r>
    <x v="80"/>
    <n v="0.1038362"/>
    <n v="0.1038065"/>
    <n v="0.10386579999999999"/>
  </r>
  <r>
    <x v="81"/>
    <n v="0.1038362"/>
    <n v="0.1038065"/>
    <n v="0.10386579999999999"/>
  </r>
  <r>
    <x v="82"/>
    <n v="0.10427690000000001"/>
    <n v="0.1042394"/>
    <n v="0.1043144"/>
  </r>
  <r>
    <x v="83"/>
    <n v="0.1043171"/>
    <n v="0.10429049999999999"/>
    <n v="0.1043438"/>
  </r>
  <r>
    <x v="84"/>
    <n v="0.1039711"/>
    <n v="0.1039447"/>
    <n v="0.1039976"/>
  </r>
  <r>
    <x v="85"/>
    <n v="0.1037382"/>
    <n v="0.1037086"/>
    <n v="0.10376779999999999"/>
  </r>
  <r>
    <x v="86"/>
    <n v="0.1037898"/>
    <n v="0.10376879999999999"/>
    <n v="0.10381079999999999"/>
  </r>
  <r>
    <x v="87"/>
    <n v="0.1037898"/>
    <n v="0.10376879999999999"/>
    <n v="0.10381079999999999"/>
  </r>
  <r>
    <x v="88"/>
    <n v="0.1037898"/>
    <n v="0.10376879999999999"/>
    <n v="0.10381079999999999"/>
  </r>
  <r>
    <x v="89"/>
    <n v="0.1038583"/>
    <n v="0.1038475"/>
    <n v="0.10386910000000001"/>
  </r>
  <r>
    <x v="90"/>
    <n v="0.103882"/>
    <n v="0.103882"/>
    <n v="0.103882"/>
  </r>
  <r>
    <x v="91"/>
    <n v="0.1042024"/>
    <n v="0.10417419999999999"/>
    <n v="0.1042307"/>
  </r>
  <r>
    <x v="92"/>
    <n v="0.1049824"/>
    <n v="0.1049549"/>
    <n v="0.10501000000000001"/>
  </r>
  <r>
    <x v="93"/>
    <n v="0.10471469999999999"/>
    <n v="0.1046868"/>
    <n v="0.10474269999999999"/>
  </r>
  <r>
    <x v="94"/>
    <n v="0.10471469999999999"/>
    <n v="0.1046868"/>
    <n v="0.10474269999999999"/>
  </r>
  <r>
    <x v="95"/>
    <n v="0.10471469999999999"/>
    <n v="0.1046868"/>
    <n v="0.10474269999999999"/>
  </r>
  <r>
    <x v="96"/>
    <n v="0.10464950000000001"/>
    <n v="0.1046222"/>
    <n v="0.1046769"/>
  </r>
  <r>
    <x v="97"/>
    <n v="0.10477889999999999"/>
    <n v="0.1047515"/>
    <n v="0.10480639999999999"/>
  </r>
  <r>
    <x v="98"/>
    <n v="0.1048229"/>
    <n v="0.1047954"/>
    <n v="0.10485029999999999"/>
  </r>
  <r>
    <x v="99"/>
    <n v="0.10646559999999999"/>
    <n v="0.10643610000000001"/>
    <n v="0.1064951"/>
  </r>
  <r>
    <x v="100"/>
    <n v="0.107184"/>
    <n v="0.1071145"/>
    <n v="0.1072535"/>
  </r>
  <r>
    <x v="101"/>
    <n v="0.107184"/>
    <n v="0.1071145"/>
    <n v="0.1072535"/>
  </r>
  <r>
    <x v="102"/>
    <n v="0.107184"/>
    <n v="0.1071145"/>
    <n v="0.1072535"/>
  </r>
  <r>
    <x v="103"/>
    <n v="0.1075829"/>
    <n v="0.10755339999999999"/>
    <n v="0.1076125"/>
  </r>
  <r>
    <x v="104"/>
    <n v="0.1072409"/>
    <n v="0.1072052"/>
    <n v="0.1072765"/>
  </r>
  <r>
    <x v="105"/>
    <n v="0.10781549999999999"/>
    <n v="0.1077864"/>
    <n v="0.1078446"/>
  </r>
  <r>
    <x v="106"/>
    <n v="0.1077563"/>
    <n v="0.1077272"/>
    <n v="0.1077853"/>
  </r>
  <r>
    <x v="107"/>
    <n v="0.1078783"/>
    <n v="0.1078481"/>
    <n v="0.10790859999999999"/>
  </r>
  <r>
    <x v="108"/>
    <n v="0.1078783"/>
    <n v="0.1078481"/>
    <n v="0.10790859999999999"/>
  </r>
  <r>
    <x v="109"/>
    <n v="0.1078783"/>
    <n v="0.1078481"/>
    <n v="0.10790859999999999"/>
  </r>
  <r>
    <x v="110"/>
    <n v="0.10860350000000001"/>
    <n v="0.10857169999999999"/>
    <n v="0.10863539999999999"/>
  </r>
  <r>
    <x v="111"/>
    <n v="0.10817590000000001"/>
    <n v="0.1081618"/>
    <n v="0.10818990000000001"/>
  </r>
  <r>
    <x v="112"/>
    <n v="0.1075141"/>
    <n v="0.1074794"/>
    <n v="0.1075488"/>
  </r>
  <r>
    <x v="113"/>
    <n v="0.10784920000000001"/>
    <n v="0.107819"/>
    <n v="0.1078795"/>
  </r>
  <r>
    <x v="114"/>
    <n v="0.10803160000000001"/>
    <n v="0.1080006"/>
    <n v="0.10806250000000001"/>
  </r>
  <r>
    <x v="115"/>
    <n v="0.10803160000000001"/>
    <n v="0.1080006"/>
    <n v="0.10806250000000001"/>
  </r>
  <r>
    <x v="116"/>
    <n v="0.10803160000000001"/>
    <n v="0.1080006"/>
    <n v="0.10806250000000001"/>
  </r>
  <r>
    <x v="117"/>
    <n v="0.1080771"/>
    <n v="0.10805430000000001"/>
    <n v="0.1080999"/>
  </r>
  <r>
    <x v="118"/>
    <n v="0.1078702"/>
    <n v="0.1078388"/>
    <n v="0.1079016"/>
  </r>
  <r>
    <x v="119"/>
    <n v="0.1079208"/>
    <n v="0.10792019999999999"/>
    <n v="0.1079214"/>
  </r>
  <r>
    <x v="120"/>
    <n v="0.10801810000000001"/>
    <n v="0.10798779999999999"/>
    <n v="0.10804850000000001"/>
  </r>
  <r>
    <x v="121"/>
    <n v="0.10794819999999999"/>
    <n v="0.1079191"/>
    <n v="0.1079773"/>
  </r>
  <r>
    <x v="122"/>
    <n v="0.10794819999999999"/>
    <n v="0.1079191"/>
    <n v="0.1079773"/>
  </r>
  <r>
    <x v="123"/>
    <n v="0.10794819999999999"/>
    <n v="0.1079191"/>
    <n v="0.1079773"/>
  </r>
  <r>
    <x v="124"/>
    <n v="0.1082415"/>
    <n v="0.10821219999999999"/>
    <n v="0.1082708"/>
  </r>
  <r>
    <x v="125"/>
    <n v="0.1087595"/>
    <n v="0.1087027"/>
    <n v="0.1088162"/>
  </r>
  <r>
    <x v="126"/>
    <n v="0.10834000000000001"/>
    <n v="0.1083012"/>
    <n v="0.10837869999999999"/>
  </r>
  <r>
    <x v="127"/>
    <n v="0.1078865"/>
    <n v="0.1078341"/>
    <n v="0.1079389"/>
  </r>
  <r>
    <x v="128"/>
    <n v="0.1081782"/>
    <n v="0.10814310000000001"/>
    <n v="0.1082133"/>
  </r>
  <r>
    <x v="129"/>
    <n v="0.1081782"/>
    <n v="0.10814310000000001"/>
    <n v="0.1082133"/>
  </r>
  <r>
    <x v="130"/>
    <n v="0.1081782"/>
    <n v="0.10814310000000001"/>
    <n v="0.1082133"/>
  </r>
  <r>
    <x v="131"/>
    <n v="0.1070755"/>
    <n v="0.1070377"/>
    <n v="0.1071134"/>
  </r>
  <r>
    <x v="132"/>
    <n v="0.1075205"/>
    <n v="0.1074702"/>
    <n v="0.10757079999999999"/>
  </r>
  <r>
    <x v="133"/>
    <n v="0.1074846"/>
    <n v="0.1074587"/>
    <n v="0.1075106"/>
  </r>
  <r>
    <x v="134"/>
    <n v="0.1075436"/>
    <n v="0.1075026"/>
    <n v="0.10758470000000001"/>
  </r>
  <r>
    <x v="135"/>
    <n v="0.107409"/>
    <n v="0.1073606"/>
    <n v="0.1074575"/>
  </r>
  <r>
    <x v="136"/>
    <n v="0.107409"/>
    <n v="0.1073606"/>
    <n v="0.1074575"/>
  </r>
  <r>
    <x v="137"/>
    <n v="0.107409"/>
    <n v="0.1073606"/>
    <n v="0.1074575"/>
  </r>
  <r>
    <x v="138"/>
    <n v="0.1079802"/>
    <n v="0.1079692"/>
    <n v="0.1079913"/>
  </r>
  <r>
    <x v="139"/>
    <n v="0.1081104"/>
    <n v="0.1080508"/>
    <n v="0.10817"/>
  </r>
  <r>
    <x v="140"/>
    <n v="0.10851280000000001"/>
    <n v="0.1084716"/>
    <n v="0.108554"/>
  </r>
  <r>
    <x v="141"/>
    <n v="0.10822329999999999"/>
    <n v="0.1081911"/>
    <n v="0.1082555"/>
  </r>
  <r>
    <x v="142"/>
    <n v="0.10867499999999999"/>
    <n v="0.10860119999999999"/>
    <n v="0.10874880000000001"/>
  </r>
  <r>
    <x v="143"/>
    <n v="0.10867499999999999"/>
    <n v="0.10860119999999999"/>
    <n v="0.10874880000000001"/>
  </r>
  <r>
    <x v="144"/>
    <n v="0.10867499999999999"/>
    <n v="0.10860119999999999"/>
    <n v="0.10874880000000001"/>
  </r>
  <r>
    <x v="145"/>
    <n v="0.1087417"/>
    <n v="0.1086767"/>
    <n v="0.1088068"/>
  </r>
  <r>
    <x v="146"/>
    <n v="0.1082198"/>
    <n v="0.1081572"/>
    <n v="0.1082825"/>
  </r>
  <r>
    <x v="147"/>
    <n v="0.107933"/>
    <n v="0.1079039"/>
    <n v="0.10796219999999999"/>
  </r>
  <r>
    <x v="148"/>
    <n v="0.1084686"/>
    <n v="0.1084386"/>
    <n v="0.1084987"/>
  </r>
  <r>
    <x v="149"/>
    <n v="0.1083417"/>
    <n v="0.1083153"/>
    <n v="0.10836809999999999"/>
  </r>
  <r>
    <x v="150"/>
    <n v="0.1083417"/>
    <n v="0.1083153"/>
    <n v="0.10836809999999999"/>
  </r>
  <r>
    <x v="151"/>
    <n v="0.1083417"/>
    <n v="0.1083153"/>
    <n v="0.10836809999999999"/>
  </r>
  <r>
    <x v="152"/>
    <n v="0.10883279999999999"/>
    <n v="0.1087902"/>
    <n v="0.1088755"/>
  </r>
  <r>
    <x v="153"/>
    <n v="0.1086041"/>
    <n v="0.108574"/>
    <n v="0.1086342"/>
  </r>
  <r>
    <x v="154"/>
    <n v="0.10905720000000001"/>
    <n v="0.1090274"/>
    <n v="0.1090869"/>
  </r>
  <r>
    <x v="155"/>
    <n v="0.1092896"/>
    <n v="0.1092597"/>
    <n v="0.1093194"/>
  </r>
  <r>
    <x v="156"/>
    <n v="0.10907500000000001"/>
    <n v="0.1090453"/>
    <n v="0.1091047"/>
  </r>
  <r>
    <x v="157"/>
    <n v="0.10907500000000001"/>
    <n v="0.1090453"/>
    <n v="0.1091047"/>
  </r>
  <r>
    <x v="158"/>
    <n v="0.10907500000000001"/>
    <n v="0.1090453"/>
    <n v="0.1091047"/>
  </r>
  <r>
    <x v="159"/>
    <n v="0.10921019999999999"/>
    <n v="0.1091548"/>
    <n v="0.10926569999999999"/>
  </r>
  <r>
    <x v="160"/>
    <n v="0.10922030000000001"/>
    <n v="0.1091893"/>
    <n v="0.1092514"/>
  </r>
  <r>
    <x v="161"/>
    <n v="0.1095116"/>
    <n v="0.1094822"/>
    <n v="0.109541"/>
  </r>
  <r>
    <x v="162"/>
    <n v="0.1098635"/>
    <n v="0.1098321"/>
    <n v="0.1098949"/>
  </r>
  <r>
    <x v="163"/>
    <n v="0.10967730000000001"/>
    <n v="0.10964790000000001"/>
    <n v="0.10970679999999999"/>
  </r>
  <r>
    <x v="164"/>
    <n v="0.10967730000000001"/>
    <n v="0.10964790000000001"/>
    <n v="0.10970679999999999"/>
  </r>
  <r>
    <x v="165"/>
    <n v="0.10967730000000001"/>
    <n v="0.10964790000000001"/>
    <n v="0.10970679999999999"/>
  </r>
  <r>
    <x v="166"/>
    <n v="0.10971640000000001"/>
    <n v="0.1096864"/>
    <n v="0.1097465"/>
  </r>
  <r>
    <x v="167"/>
    <n v="0.10951519999999999"/>
    <n v="0.109457"/>
    <n v="0.1095734"/>
  </r>
  <r>
    <x v="168"/>
    <n v="0.1090946"/>
    <n v="0.1090595"/>
    <n v="0.1091297"/>
  </r>
  <r>
    <x v="169"/>
    <n v="0.1092072"/>
    <n v="0.10917739999999999"/>
    <n v="0.109237"/>
  </r>
  <r>
    <x v="170"/>
    <n v="0.1094876"/>
    <n v="0.109457"/>
    <n v="0.1095182"/>
  </r>
  <r>
    <x v="171"/>
    <n v="0.1094876"/>
    <n v="0.109457"/>
    <n v="0.1095182"/>
  </r>
  <r>
    <x v="172"/>
    <n v="0.1094876"/>
    <n v="0.109457"/>
    <n v="0.1095182"/>
  </r>
  <r>
    <x v="173"/>
    <n v="0.1096461"/>
    <n v="0.109607"/>
    <n v="0.1096852"/>
  </r>
  <r>
    <x v="174"/>
    <n v="0.10996740000000001"/>
    <n v="0.1099348"/>
    <n v="0.1100001"/>
  </r>
  <r>
    <x v="175"/>
    <n v="0.11011940000000001"/>
    <n v="0.11008850000000001"/>
    <n v="0.11015030000000001"/>
  </r>
  <r>
    <x v="176"/>
    <n v="0.1107812"/>
    <n v="0.11075790000000001"/>
    <n v="0.1108045"/>
  </r>
  <r>
    <x v="177"/>
    <n v="0.1107542"/>
    <n v="0.1107542"/>
    <n v="0.1107542"/>
  </r>
  <r>
    <x v="178"/>
    <n v="0.1107542"/>
    <n v="0.1107542"/>
    <n v="0.1107542"/>
  </r>
  <r>
    <x v="179"/>
    <n v="0.1107542"/>
    <n v="0.1107542"/>
    <n v="0.1107542"/>
  </r>
  <r>
    <x v="180"/>
    <n v="0.1111197"/>
    <n v="0.11108759999999999"/>
    <n v="0.1111518"/>
  </r>
  <r>
    <x v="181"/>
    <n v="0.1112997"/>
    <n v="0.11126809999999999"/>
    <n v="0.11133120000000001"/>
  </r>
  <r>
    <x v="182"/>
    <n v="0.1114522"/>
    <n v="0.1114342"/>
    <n v="0.11147020000000001"/>
  </r>
  <r>
    <x v="183"/>
    <n v="0.11109869999999999"/>
    <n v="0.1110617"/>
    <n v="0.11113580000000001"/>
  </r>
  <r>
    <x v="184"/>
    <n v="0.11132259999999999"/>
    <n v="0.1112928"/>
    <n v="0.1113523"/>
  </r>
  <r>
    <x v="185"/>
    <n v="0.11132259999999999"/>
    <n v="0.1112928"/>
    <n v="0.1113523"/>
  </r>
  <r>
    <x v="186"/>
    <n v="0.11132259999999999"/>
    <n v="0.1112928"/>
    <n v="0.1113523"/>
  </r>
  <r>
    <x v="187"/>
    <n v="0.1109459"/>
    <n v="0.1109151"/>
    <n v="0.1109767"/>
  </r>
  <r>
    <x v="188"/>
    <n v="0.1111376"/>
    <n v="0.11110490000000001"/>
    <n v="0.1111704"/>
  </r>
  <r>
    <x v="189"/>
    <n v="0.11105180000000001"/>
    <n v="0.11102099999999999"/>
    <n v="0.11108270000000001"/>
  </r>
  <r>
    <x v="190"/>
    <n v="0.1109767"/>
    <n v="0.1109459"/>
    <n v="0.1110075"/>
  </r>
  <r>
    <x v="191"/>
    <n v="0.1110062"/>
    <n v="0.1109754"/>
    <n v="0.111037"/>
  </r>
  <r>
    <x v="192"/>
    <n v="0.1110062"/>
    <n v="0.1109754"/>
    <n v="0.111037"/>
  </r>
  <r>
    <x v="193"/>
    <n v="0.1110062"/>
    <n v="0.1109754"/>
    <n v="0.111037"/>
  </r>
  <r>
    <x v="194"/>
    <n v="0.1108328"/>
    <n v="0.110802"/>
    <n v="0.1108635"/>
  </r>
  <r>
    <x v="195"/>
    <n v="0.1104496"/>
    <n v="0.1104179"/>
    <n v="0.1104813"/>
  </r>
  <r>
    <x v="196"/>
    <n v="0.1105937"/>
    <n v="0.110557"/>
    <n v="0.1106304"/>
  </r>
  <r>
    <x v="197"/>
    <n v="0.1102292"/>
    <n v="0.1101989"/>
    <n v="0.1102596"/>
  </r>
  <r>
    <x v="198"/>
    <n v="0.11051610000000001"/>
    <n v="0.1105009"/>
    <n v="0.1105314"/>
  </r>
  <r>
    <x v="199"/>
    <n v="0.11051610000000001"/>
    <n v="0.1105009"/>
    <n v="0.1105314"/>
  </r>
  <r>
    <x v="200"/>
    <n v="0.11051610000000001"/>
    <n v="0.1105009"/>
    <n v="0.1105314"/>
  </r>
  <r>
    <x v="201"/>
    <n v="0.11088190000000001"/>
    <n v="0.1108672"/>
    <n v="0.1108967"/>
  </r>
  <r>
    <x v="202"/>
    <n v="0.11115"/>
    <n v="0.11108510000000001"/>
    <n v="0.11121490000000001"/>
  </r>
  <r>
    <x v="203"/>
    <n v="0.1112966"/>
    <n v="0.1112099"/>
    <n v="0.1113833"/>
  </r>
  <r>
    <x v="204"/>
    <n v="0.11135920000000001"/>
    <n v="0.1113263"/>
    <n v="0.111392"/>
  </r>
  <r>
    <x v="205"/>
    <n v="0.11116910000000001"/>
    <n v="0.111137"/>
    <n v="0.1112013"/>
  </r>
  <r>
    <x v="206"/>
    <n v="0.11116910000000001"/>
    <n v="0.111137"/>
    <n v="0.1112013"/>
  </r>
  <r>
    <x v="207"/>
    <n v="0.11116910000000001"/>
    <n v="0.111137"/>
    <n v="0.1112013"/>
  </r>
  <r>
    <x v="208"/>
    <n v="0.1103691"/>
    <n v="0.1103387"/>
    <n v="0.1103996"/>
  </r>
  <r>
    <x v="209"/>
    <n v="0.11002489999999999"/>
    <n v="0.1099831"/>
    <n v="0.1100667"/>
  </r>
  <r>
    <x v="210"/>
    <n v="0.1099439"/>
    <n v="0.1098864"/>
    <n v="0.1100013"/>
  </r>
  <r>
    <x v="211"/>
    <n v="0.10921260000000001"/>
    <n v="0.10918219999999999"/>
    <n v="0.10924300000000001"/>
  </r>
  <r>
    <x v="212"/>
    <n v="0.10999829999999999"/>
    <n v="0.10996499999999999"/>
    <n v="0.1100315"/>
  </r>
  <r>
    <x v="213"/>
    <n v="0.10999829999999999"/>
    <n v="0.10996499999999999"/>
    <n v="0.1100315"/>
  </r>
  <r>
    <x v="214"/>
    <n v="0.10999829999999999"/>
    <n v="0.10996499999999999"/>
    <n v="0.1100315"/>
  </r>
  <r>
    <x v="215"/>
    <n v="0.1101843"/>
    <n v="0.1101442"/>
    <n v="0.1102244"/>
  </r>
  <r>
    <x v="216"/>
    <n v="0.11001519999999999"/>
    <n v="0.10996010000000001"/>
    <n v="0.1100703"/>
  </r>
  <r>
    <x v="217"/>
    <n v="0.1103813"/>
    <n v="0.1103509"/>
    <n v="0.1104118"/>
  </r>
  <r>
    <x v="218"/>
    <n v="0.1104417"/>
    <n v="0.1104106"/>
    <n v="0.1104728"/>
  </r>
  <r>
    <x v="219"/>
    <n v="0.1106506"/>
    <n v="0.11061699999999999"/>
    <n v="0.1106843"/>
  </r>
  <r>
    <x v="220"/>
    <n v="0.1106506"/>
    <n v="0.11061699999999999"/>
    <n v="0.1106843"/>
  </r>
  <r>
    <x v="221"/>
    <n v="0.1106506"/>
    <n v="0.11061699999999999"/>
    <n v="0.1106843"/>
  </r>
  <r>
    <x v="222"/>
    <n v="0.11040079999999999"/>
    <n v="0.1103679"/>
    <n v="0.1104337"/>
  </r>
  <r>
    <x v="223"/>
    <n v="0.110885"/>
    <n v="0.1108745"/>
    <n v="0.11089540000000001"/>
  </r>
  <r>
    <x v="224"/>
    <n v="0.11114259999999999"/>
    <n v="0.1111246"/>
    <n v="0.1111605"/>
  </r>
  <r>
    <x v="225"/>
    <n v="0.1110125"/>
    <n v="0.1109139"/>
    <n v="0.1111111"/>
  </r>
  <r>
    <x v="226"/>
    <n v="0.1110544"/>
    <n v="0.110968"/>
    <n v="0.1111407"/>
  </r>
  <r>
    <x v="227"/>
    <n v="0.1110544"/>
    <n v="0.110968"/>
    <n v="0.1111407"/>
  </r>
  <r>
    <x v="228"/>
    <n v="0.1110544"/>
    <n v="0.110968"/>
    <n v="0.1111407"/>
  </r>
  <r>
    <x v="229"/>
    <n v="0.11084380000000001"/>
    <n v="0.1108143"/>
    <n v="0.11087329999999999"/>
  </r>
  <r>
    <x v="230"/>
    <n v="0.1108475"/>
    <n v="0.1108106"/>
    <n v="0.11088439999999999"/>
  </r>
  <r>
    <x v="231"/>
    <n v="0.1111111"/>
    <n v="0.1111111"/>
    <n v="0.1111111"/>
  </r>
  <r>
    <x v="232"/>
    <n v="0.1108155"/>
    <n v="0.110807"/>
    <n v="0.11082409999999999"/>
  </r>
  <r>
    <x v="233"/>
    <n v="0.1111111"/>
    <n v="0.1110247"/>
    <n v="0.1111975"/>
  </r>
  <r>
    <x v="234"/>
    <n v="0.1111111"/>
    <n v="0.1110247"/>
    <n v="0.1111975"/>
  </r>
  <r>
    <x v="235"/>
    <n v="0.1111111"/>
    <n v="0.1110247"/>
    <n v="0.1111975"/>
  </r>
  <r>
    <x v="236"/>
    <n v="0.1107321"/>
    <n v="0.11066719999999999"/>
    <n v="0.1107971"/>
  </r>
  <r>
    <x v="237"/>
    <n v="0.11073819999999999"/>
    <n v="0.1107076"/>
    <n v="0.1107689"/>
  </r>
  <r>
    <x v="238"/>
    <n v="0.11058519999999999"/>
    <n v="0.1105546"/>
    <n v="0.1106157"/>
  </r>
  <r>
    <x v="239"/>
    <n v="0.1109656"/>
    <n v="0.1108794"/>
    <n v="0.11105180000000001"/>
  </r>
  <r>
    <x v="240"/>
    <n v="0.1109422"/>
    <n v="0.1108561"/>
    <n v="0.1110284"/>
  </r>
  <r>
    <x v="241"/>
    <n v="0.1109422"/>
    <n v="0.1108561"/>
    <n v="0.1110284"/>
  </r>
  <r>
    <x v="242"/>
    <n v="0.1109422"/>
    <n v="0.1108561"/>
    <n v="0.1110284"/>
  </r>
  <r>
    <x v="243"/>
    <n v="0.1111555"/>
    <n v="0.1111246"/>
    <n v="0.1111864"/>
  </r>
  <r>
    <x v="244"/>
    <n v="0.1104429"/>
    <n v="0.110357"/>
    <n v="0.1105289"/>
  </r>
  <r>
    <x v="245"/>
    <n v="0.1101176"/>
    <n v="0.1100836"/>
    <n v="0.1101515"/>
  </r>
  <r>
    <x v="246"/>
    <n v="0.11001759999999999"/>
    <n v="0.109988"/>
    <n v="0.1100473"/>
  </r>
  <r>
    <x v="247"/>
    <n v="0.1102955"/>
    <n v="0.1102523"/>
    <n v="0.1103387"/>
  </r>
  <r>
    <x v="248"/>
    <n v="0.1102955"/>
    <n v="0.1102523"/>
    <n v="0.1103387"/>
  </r>
  <r>
    <x v="249"/>
    <n v="0.1102955"/>
    <n v="0.1102523"/>
    <n v="0.1103387"/>
  </r>
  <r>
    <x v="250"/>
    <n v="0.1109878"/>
    <n v="0.1109446"/>
    <n v="0.1110309"/>
  </r>
  <r>
    <x v="251"/>
    <n v="0.1108918"/>
    <n v="0.110834"/>
    <n v="0.1109496"/>
  </r>
  <r>
    <x v="252"/>
    <n v="0.1108444"/>
    <n v="0.11078979999999999"/>
    <n v="0.1108991"/>
  </r>
  <r>
    <x v="253"/>
    <n v="0.11109380000000001"/>
    <n v="0.11106290000000001"/>
    <n v="0.1111246"/>
  </r>
  <r>
    <x v="254"/>
    <n v="0.1109675"/>
    <n v="0.1109016"/>
    <n v="0.1110333"/>
  </r>
  <r>
    <x v="255"/>
    <n v="0.1109675"/>
    <n v="0.1109016"/>
    <n v="0.1110333"/>
  </r>
  <r>
    <x v="256"/>
    <n v="0.1109675"/>
    <n v="0.1109016"/>
    <n v="0.1110333"/>
  </r>
  <r>
    <x v="257"/>
    <n v="0.11122849999999999"/>
    <n v="0.1111716"/>
    <n v="0.11128540000000001"/>
  </r>
  <r>
    <x v="258"/>
    <n v="0.1116"/>
    <n v="0.1116"/>
    <n v="0.1116"/>
  </r>
  <r>
    <x v="259"/>
    <n v="0.11135979999999999"/>
    <n v="0.1113213"/>
    <n v="0.1113982"/>
  </r>
  <r>
    <x v="260"/>
    <n v="0.1110247"/>
    <n v="0.1109865"/>
    <n v="0.11106290000000001"/>
  </r>
  <r>
    <x v="261"/>
    <n v="0.1107609"/>
    <n v="0.1107284"/>
    <n v="0.1107935"/>
  </r>
  <r>
    <x v="262"/>
    <n v="0.1107609"/>
    <n v="0.1107284"/>
    <n v="0.1107935"/>
  </r>
  <r>
    <x v="263"/>
    <n v="0.1107609"/>
    <n v="0.1107284"/>
    <n v="0.1107935"/>
  </r>
  <r>
    <x v="264"/>
    <n v="0.1108512"/>
    <n v="0.1108205"/>
    <n v="0.11088190000000001"/>
  </r>
  <r>
    <x v="265"/>
    <n v="0.1107971"/>
    <n v="0.11076519999999999"/>
    <n v="0.1108291"/>
  </r>
  <r>
    <x v="266"/>
    <n v="0.11049539999999999"/>
    <n v="0.11046300000000001"/>
    <n v="0.11052770000000001"/>
  </r>
  <r>
    <x v="267"/>
    <n v="0.1099469"/>
    <n v="0.1099154"/>
    <n v="0.1099783"/>
  </r>
  <r>
    <x v="268"/>
    <n v="0.1100146"/>
    <n v="0.1099662"/>
    <n v="0.11006299999999999"/>
  </r>
  <r>
    <x v="269"/>
    <n v="0.1100146"/>
    <n v="0.1099662"/>
    <n v="0.11006299999999999"/>
  </r>
  <r>
    <x v="270"/>
    <n v="0.1100146"/>
    <n v="0.1099662"/>
    <n v="0.11006299999999999"/>
  </r>
  <r>
    <x v="271"/>
    <n v="0.11002430000000001"/>
    <n v="0.10999399999999999"/>
    <n v="0.1100545"/>
  </r>
  <r>
    <x v="272"/>
    <n v="0.1099475"/>
    <n v="0.1099203"/>
    <n v="0.10997469999999999"/>
  </r>
  <r>
    <x v="273"/>
    <n v="0.1098913"/>
    <n v="0.1098611"/>
    <n v="0.10992150000000001"/>
  </r>
  <r>
    <x v="274"/>
    <n v="0.10966049999999999"/>
    <n v="0.1096298"/>
    <n v="0.1096912"/>
  </r>
  <r>
    <x v="275"/>
    <n v="0.1098171"/>
    <n v="0.1097863"/>
    <n v="0.1098478"/>
  </r>
  <r>
    <x v="276"/>
    <n v="0.1098171"/>
    <n v="0.1097863"/>
    <n v="0.1098478"/>
  </r>
  <r>
    <x v="277"/>
    <n v="0.1098171"/>
    <n v="0.1097863"/>
    <n v="0.1098478"/>
  </r>
  <r>
    <x v="278"/>
    <n v="0.10973330000000001"/>
    <n v="0.1097032"/>
    <n v="0.1097634"/>
  </r>
  <r>
    <x v="279"/>
    <n v="0.1096292"/>
    <n v="0.1095974"/>
    <n v="0.1096611"/>
  </r>
  <r>
    <x v="280"/>
    <n v="0.1097128"/>
    <n v="0.1096815"/>
    <n v="0.1097441"/>
  </r>
  <r>
    <x v="281"/>
    <n v="0.1090399"/>
    <n v="0.10900840000000001"/>
    <n v="0.1090714"/>
  </r>
  <r>
    <x v="282"/>
    <n v="0.1093266"/>
    <n v="0.1092955"/>
    <n v="0.1093577"/>
  </r>
  <r>
    <x v="283"/>
    <n v="0.1093266"/>
    <n v="0.1092955"/>
    <n v="0.1093577"/>
  </r>
  <r>
    <x v="284"/>
    <n v="0.1093266"/>
    <n v="0.1092955"/>
    <n v="0.1093577"/>
  </r>
  <r>
    <x v="285"/>
    <n v="0.108805"/>
    <n v="0.1087748"/>
    <n v="0.10883519999999999"/>
  </r>
  <r>
    <x v="286"/>
    <n v="0.10906730000000001"/>
    <n v="0.10903690000000001"/>
    <n v="0.1090976"/>
  </r>
  <r>
    <x v="287"/>
    <n v="0.1089437"/>
    <n v="0.10891339999999999"/>
    <n v="0.108974"/>
  </r>
  <r>
    <x v="288"/>
    <n v="0.1088257"/>
    <n v="0.10879610000000001"/>
    <n v="0.1088553"/>
  </r>
  <r>
    <x v="289"/>
    <n v="0.10913390000000001"/>
    <n v="0.1091047"/>
    <n v="0.1091631"/>
  </r>
  <r>
    <x v="290"/>
    <n v="0.10913390000000001"/>
    <n v="0.1091047"/>
    <n v="0.1091631"/>
  </r>
  <r>
    <x v="291"/>
    <n v="0.10913390000000001"/>
    <n v="0.1091047"/>
    <n v="0.1091631"/>
  </r>
  <r>
    <x v="292"/>
    <n v="0.10859820000000001"/>
    <n v="0.10856929999999999"/>
    <n v="0.1086271"/>
  </r>
  <r>
    <x v="293"/>
    <n v="0.1083329"/>
    <n v="0.1083012"/>
    <n v="0.10836460000000001"/>
  </r>
  <r>
    <x v="294"/>
    <n v="0.1081116"/>
    <n v="0.10806830000000001"/>
    <n v="0.1081548"/>
  </r>
  <r>
    <x v="295"/>
    <n v="0.1083071"/>
    <n v="0.10827779999999999"/>
    <n v="0.1083364"/>
  </r>
  <r>
    <x v="296"/>
    <n v="0.1082743"/>
    <n v="0.1082473"/>
    <n v="0.1083012"/>
  </r>
  <r>
    <x v="297"/>
    <n v="0.1082743"/>
    <n v="0.1082473"/>
    <n v="0.1083012"/>
  </r>
  <r>
    <x v="298"/>
    <n v="0.1082743"/>
    <n v="0.1082473"/>
    <n v="0.1083012"/>
  </r>
  <r>
    <x v="299"/>
    <n v="0.1084492"/>
    <n v="0.108421"/>
    <n v="0.1084775"/>
  </r>
  <r>
    <x v="300"/>
    <n v="0.1085257"/>
    <n v="0.1084951"/>
    <n v="0.1085564"/>
  </r>
  <r>
    <x v="301"/>
    <n v="0.1081396"/>
    <n v="0.1081139"/>
    <n v="0.10816539999999999"/>
  </r>
  <r>
    <x v="302"/>
    <n v="0.1078277"/>
    <n v="0.10779809999999999"/>
    <n v="0.10785740000000001"/>
  </r>
  <r>
    <x v="303"/>
    <n v="0.1075257"/>
    <n v="0.1074841"/>
    <n v="0.1075673"/>
  </r>
  <r>
    <x v="304"/>
    <n v="0.1075257"/>
    <n v="0.1074841"/>
    <n v="0.1075673"/>
  </r>
  <r>
    <x v="305"/>
    <n v="0.1075257"/>
    <n v="0.1074841"/>
    <n v="0.1075673"/>
  </r>
  <r>
    <x v="306"/>
    <n v="0.10737729999999999"/>
    <n v="0.1073479"/>
    <n v="0.10740669999999999"/>
  </r>
  <r>
    <x v="307"/>
    <n v="0.1073548"/>
    <n v="0.1073214"/>
    <n v="0.10738830000000001"/>
  </r>
  <r>
    <x v="308"/>
    <n v="0.1073692"/>
    <n v="0.1073399"/>
    <n v="0.1073986"/>
  </r>
  <r>
    <x v="309"/>
    <n v="0.1077354"/>
    <n v="0.10772139999999999"/>
    <n v="0.10774930000000001"/>
  </r>
  <r>
    <x v="310"/>
    <n v="0.1079633"/>
    <n v="0.1079354"/>
    <n v="0.1079913"/>
  </r>
  <r>
    <x v="311"/>
    <n v="0.1079633"/>
    <n v="0.1079354"/>
    <n v="0.1079913"/>
  </r>
  <r>
    <x v="312"/>
    <n v="0.1079633"/>
    <n v="0.1079354"/>
    <n v="0.1079913"/>
  </r>
  <r>
    <x v="313"/>
    <n v="0.1077958"/>
    <n v="0.10776090000000001"/>
    <n v="0.1078306"/>
  </r>
  <r>
    <x v="314"/>
    <n v="0.10784340000000001"/>
    <n v="0.1078143"/>
    <n v="0.1078725"/>
  </r>
  <r>
    <x v="315"/>
    <n v="0.10773480000000001"/>
    <n v="0.1077052"/>
    <n v="0.1077644"/>
  </r>
  <r>
    <x v="316"/>
    <n v="0.1081396"/>
    <n v="0.1081104"/>
    <n v="0.1081689"/>
  </r>
  <r>
    <x v="317"/>
    <n v="0.1082333"/>
    <n v="0.1082169"/>
    <n v="0.1082497"/>
  </r>
  <r>
    <x v="318"/>
    <n v="0.1082333"/>
    <n v="0.1082169"/>
    <n v="0.1082497"/>
  </r>
  <r>
    <x v="319"/>
    <n v="0.1082333"/>
    <n v="0.1082169"/>
    <n v="0.1082497"/>
  </r>
  <r>
    <x v="320"/>
    <n v="0.1081391"/>
    <n v="0.1080742"/>
    <n v="0.10820399999999999"/>
  </r>
  <r>
    <x v="321"/>
    <n v="0.1081548"/>
    <n v="0.1081408"/>
    <n v="0.1081689"/>
  </r>
  <r>
    <x v="322"/>
    <n v="0.1077888"/>
    <n v="0.1077586"/>
    <n v="0.107819"/>
  </r>
  <r>
    <x v="323"/>
    <n v="0.1077731"/>
    <n v="0.1077446"/>
    <n v="0.1078016"/>
  </r>
  <r>
    <x v="324"/>
    <n v="0.1076426"/>
    <n v="0.1076136"/>
    <n v="0.10767160000000001"/>
  </r>
  <r>
    <x v="325"/>
    <n v="0.1076426"/>
    <n v="0.1076136"/>
    <n v="0.10767160000000001"/>
  </r>
  <r>
    <x v="326"/>
    <n v="0.1076426"/>
    <n v="0.1076136"/>
    <n v="0.10767160000000001"/>
  </r>
  <r>
    <x v="327"/>
    <n v="0.1077249"/>
    <n v="0.1076947"/>
    <n v="0.10775510000000001"/>
  </r>
  <r>
    <x v="328"/>
    <n v="0.108024"/>
    <n v="0.1079948"/>
    <n v="0.1080532"/>
  </r>
  <r>
    <x v="329"/>
    <n v="0.10823439999999999"/>
    <n v="0.1082052"/>
    <n v="0.1082637"/>
  </r>
  <r>
    <x v="330"/>
    <n v="0.108038"/>
    <n v="0.1080088"/>
    <n v="0.1080672"/>
  </r>
  <r>
    <x v="331"/>
    <n v="0.1079266"/>
    <n v="0.1078865"/>
    <n v="0.1079668"/>
  </r>
  <r>
    <x v="332"/>
    <n v="0.1079266"/>
    <n v="0.1078865"/>
    <n v="0.1079668"/>
  </r>
  <r>
    <x v="333"/>
    <n v="0.1079266"/>
    <n v="0.1078865"/>
    <n v="0.1079668"/>
  </r>
  <r>
    <x v="334"/>
    <n v="0.1079948"/>
    <n v="0.1079633"/>
    <n v="0.10802630000000001"/>
  </r>
  <r>
    <x v="335"/>
    <n v="0.1081642"/>
    <n v="0.10813490000000001"/>
    <n v="0.1081934"/>
  </r>
  <r>
    <x v="336"/>
    <n v="0.1085028"/>
    <n v="0.1084692"/>
    <n v="0.1085363"/>
  </r>
  <r>
    <x v="337"/>
    <n v="0.10833"/>
    <n v="0.1083001"/>
    <n v="0.1083599"/>
  </r>
  <r>
    <x v="338"/>
    <n v="0.10838109999999999"/>
    <n v="0.1083611"/>
    <n v="0.108401"/>
  </r>
  <r>
    <x v="339"/>
    <n v="0.10838109999999999"/>
    <n v="0.1083611"/>
    <n v="0.108401"/>
  </r>
  <r>
    <x v="340"/>
    <n v="0.10838109999999999"/>
    <n v="0.1083611"/>
    <n v="0.108401"/>
  </r>
  <r>
    <x v="341"/>
    <n v="0.1080806"/>
    <n v="0.1080462"/>
    <n v="0.10811510000000001"/>
  </r>
  <r>
    <x v="342"/>
    <n v="0.1081174"/>
    <n v="0.108087"/>
    <n v="0.1081478"/>
  </r>
  <r>
    <x v="343"/>
    <n v="0.1082596"/>
    <n v="0.1082215"/>
    <n v="0.1082977"/>
  </r>
  <r>
    <x v="344"/>
    <n v="0.1090102"/>
    <n v="0.1089799"/>
    <n v="0.1090405"/>
  </r>
  <r>
    <x v="345"/>
    <n v="0.1088192"/>
    <n v="0.1087878"/>
    <n v="0.10885060000000001"/>
  </r>
  <r>
    <x v="346"/>
    <n v="0.1088192"/>
    <n v="0.1087878"/>
    <n v="0.10885060000000001"/>
  </r>
  <r>
    <x v="347"/>
    <n v="0.1088192"/>
    <n v="0.1087878"/>
    <n v="0.10885060000000001"/>
  </r>
  <r>
    <x v="348"/>
    <n v="0.1089633"/>
    <n v="0.10893360000000001"/>
    <n v="0.10899300000000001"/>
  </r>
  <r>
    <x v="349"/>
    <n v="0.10923289999999999"/>
    <n v="0.10920240000000001"/>
    <n v="0.10926329999999999"/>
  </r>
  <r>
    <x v="350"/>
    <n v="0.1093027"/>
    <n v="0.1092728"/>
    <n v="0.1093326"/>
  </r>
  <r>
    <x v="351"/>
    <n v="0.10912380000000001"/>
    <n v="0.10908809999999999"/>
    <n v="0.10915950000000001"/>
  </r>
  <r>
    <x v="352"/>
    <n v="0.1091488"/>
    <n v="0.1091143"/>
    <n v="0.1091834"/>
  </r>
  <r>
    <x v="353"/>
    <n v="0.1091488"/>
    <n v="0.1091143"/>
    <n v="0.1091834"/>
  </r>
  <r>
    <x v="354"/>
    <n v="0.1091488"/>
    <n v="0.1091143"/>
    <n v="0.1091834"/>
  </r>
  <r>
    <x v="355"/>
    <n v="0.1094349"/>
    <n v="0.1094044"/>
    <n v="0.1094654"/>
  </r>
  <r>
    <x v="356"/>
    <n v="0.109595"/>
    <n v="0.109565"/>
    <n v="0.109625"/>
  </r>
  <r>
    <x v="357"/>
    <n v="0.1097586"/>
    <n v="0.10972850000000001"/>
    <n v="0.1097887"/>
  </r>
  <r>
    <x v="358"/>
    <n v="0.1097839"/>
    <n v="0.1097514"/>
    <n v="0.10981639999999999"/>
  </r>
  <r>
    <x v="359"/>
    <n v="0.1097779"/>
    <n v="0.10970920000000001"/>
    <n v="0.1098466"/>
  </r>
  <r>
    <x v="360"/>
    <n v="0.1097779"/>
    <n v="0.10970920000000001"/>
    <n v="0.1098466"/>
  </r>
  <r>
    <x v="361"/>
    <n v="0.1097779"/>
    <n v="0.10970920000000001"/>
    <n v="0.1098466"/>
  </r>
  <r>
    <x v="362"/>
    <n v="0.1097899"/>
    <n v="0.1097755"/>
    <n v="0.1098044"/>
  </r>
  <r>
    <x v="363"/>
    <n v="0.1097327"/>
    <n v="0.109684"/>
    <n v="0.1097815"/>
  </r>
  <r>
    <x v="364"/>
    <n v="0.1096876"/>
    <n v="0.1096575"/>
    <n v="0.1097176"/>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n v="8.7977700000000006E-2"/>
    <n v="8.7666999999999995E-2"/>
    <n v="8.8288500000000006E-2"/>
  </r>
  <r>
    <x v="1"/>
    <n v="8.7711899999999995E-2"/>
    <n v="8.7695400000000007E-2"/>
    <n v="8.7728500000000001E-2"/>
  </r>
  <r>
    <x v="2"/>
    <n v="8.79611E-2"/>
    <n v="8.7944499999999995E-2"/>
    <n v="8.7977799999999995E-2"/>
  </r>
  <r>
    <x v="3"/>
    <n v="8.79611E-2"/>
    <n v="8.7944499999999995E-2"/>
    <n v="8.7977799999999995E-2"/>
  </r>
  <r>
    <x v="4"/>
    <n v="8.79611E-2"/>
    <n v="8.7944499999999995E-2"/>
    <n v="8.7977799999999995E-2"/>
  </r>
  <r>
    <x v="5"/>
    <n v="8.8478699999999993E-2"/>
    <n v="8.8462600000000002E-2"/>
    <n v="8.8494699999999996E-2"/>
  </r>
  <r>
    <x v="6"/>
    <n v="8.8222700000000001E-2"/>
    <n v="8.8205900000000004E-2"/>
    <n v="8.8239399999999996E-2"/>
  </r>
  <r>
    <x v="7"/>
    <n v="8.76078E-2"/>
    <n v="8.7590199999999993E-2"/>
    <n v="8.7625499999999995E-2"/>
  </r>
  <r>
    <x v="8"/>
    <n v="8.7820200000000001E-2"/>
    <n v="8.7803999999999993E-2"/>
    <n v="8.7836399999999995E-2"/>
  </r>
  <r>
    <x v="9"/>
    <n v="8.7229899999999999E-2"/>
    <n v="8.7212799999999993E-2"/>
    <n v="8.7247000000000005E-2"/>
  </r>
  <r>
    <x v="10"/>
    <n v="8.7229899999999999E-2"/>
    <n v="8.7212799999999993E-2"/>
    <n v="8.7247000000000005E-2"/>
  </r>
  <r>
    <x v="11"/>
    <n v="8.7229899999999999E-2"/>
    <n v="8.7212799999999993E-2"/>
    <n v="8.7247000000000005E-2"/>
  </r>
  <r>
    <x v="12"/>
    <n v="8.7274500000000005E-2"/>
    <n v="8.7258500000000003E-2"/>
    <n v="8.7290499999999993E-2"/>
  </r>
  <r>
    <x v="13"/>
    <n v="8.7762699999999999E-2"/>
    <n v="8.7749300000000002E-2"/>
    <n v="8.7776199999999999E-2"/>
  </r>
  <r>
    <x v="14"/>
    <n v="8.8322399999999995E-2"/>
    <n v="8.8307200000000002E-2"/>
    <n v="8.8337600000000002E-2"/>
  </r>
  <r>
    <x v="15"/>
    <n v="8.8042099999999998E-2"/>
    <n v="8.8028899999999993E-2"/>
    <n v="8.80552E-2"/>
  </r>
  <r>
    <x v="16"/>
    <n v="8.7414099999999995E-2"/>
    <n v="8.7399500000000005E-2"/>
    <n v="8.7428599999999995E-2"/>
  </r>
  <r>
    <x v="17"/>
    <n v="8.7414099999999995E-2"/>
    <n v="8.7399500000000005E-2"/>
    <n v="8.7428599999999995E-2"/>
  </r>
  <r>
    <x v="18"/>
    <n v="8.7414099999999995E-2"/>
    <n v="8.7399500000000005E-2"/>
    <n v="8.7428599999999995E-2"/>
  </r>
  <r>
    <x v="19"/>
    <n v="8.8230100000000006E-2"/>
    <n v="8.8198899999999997E-2"/>
    <n v="8.8261199999999998E-2"/>
  </r>
  <r>
    <x v="20"/>
    <n v="8.8517899999999997E-2"/>
    <n v="8.8502600000000001E-2"/>
    <n v="8.8533100000000003E-2"/>
  </r>
  <r>
    <x v="21"/>
    <n v="8.8731099999999993E-2"/>
    <n v="8.8716100000000006E-2"/>
    <n v="8.8746099999999994E-2"/>
  </r>
  <r>
    <x v="22"/>
    <n v="8.8795700000000005E-2"/>
    <n v="8.8779899999999995E-2"/>
    <n v="8.8811500000000002E-2"/>
  </r>
  <r>
    <x v="23"/>
    <n v="8.9339500000000002E-2"/>
    <n v="8.9323100000000002E-2"/>
    <n v="8.9355900000000002E-2"/>
  </r>
  <r>
    <x v="24"/>
    <n v="8.9339500000000002E-2"/>
    <n v="8.9323100000000002E-2"/>
    <n v="8.9355900000000002E-2"/>
  </r>
  <r>
    <x v="25"/>
    <n v="8.9339500000000002E-2"/>
    <n v="8.9323100000000002E-2"/>
    <n v="8.9355900000000002E-2"/>
  </r>
  <r>
    <x v="26"/>
    <n v="8.8875399999999993E-2"/>
    <n v="8.8858800000000002E-2"/>
    <n v="8.8891999999999999E-2"/>
  </r>
  <r>
    <x v="27"/>
    <n v="8.8562500000000002E-2"/>
    <n v="8.8545700000000005E-2"/>
    <n v="8.8579400000000003E-2"/>
  </r>
  <r>
    <x v="28"/>
    <n v="8.85132E-2"/>
    <n v="8.8497099999999995E-2"/>
    <n v="8.8529200000000002E-2"/>
  </r>
  <r>
    <x v="29"/>
    <n v="8.8632000000000002E-2"/>
    <n v="8.8617100000000004E-2"/>
    <n v="8.8646900000000001E-2"/>
  </r>
  <r>
    <x v="30"/>
    <n v="8.8416499999999995E-2"/>
    <n v="8.8393799999999995E-2"/>
    <n v="8.8439199999999996E-2"/>
  </r>
  <r>
    <x v="31"/>
    <n v="8.8416499999999995E-2"/>
    <n v="8.8393799999999995E-2"/>
    <n v="8.8439199999999996E-2"/>
  </r>
  <r>
    <x v="32"/>
    <n v="8.8416499999999995E-2"/>
    <n v="8.8393799999999995E-2"/>
    <n v="8.8439199999999996E-2"/>
  </r>
  <r>
    <x v="33"/>
    <n v="8.76001E-2"/>
    <n v="8.7584800000000004E-2"/>
    <n v="8.7615499999999999E-2"/>
  </r>
  <r>
    <x v="34"/>
    <n v="8.9038400000000004E-2"/>
    <n v="8.9023400000000003E-2"/>
    <n v="8.9053499999999994E-2"/>
  </r>
  <r>
    <x v="35"/>
    <n v="8.9154300000000006E-2"/>
    <n v="8.9139200000000002E-2"/>
    <n v="8.9169399999999996E-2"/>
  </r>
  <r>
    <x v="36"/>
    <n v="8.9189299999999999E-2"/>
    <n v="8.91734E-2"/>
    <n v="8.9205199999999998E-2"/>
  </r>
  <r>
    <x v="37"/>
    <n v="8.8878600000000002E-2"/>
    <n v="8.8863600000000001E-2"/>
    <n v="8.8893600000000003E-2"/>
  </r>
  <r>
    <x v="38"/>
    <n v="8.8878600000000002E-2"/>
    <n v="8.8863600000000001E-2"/>
    <n v="8.8893600000000003E-2"/>
  </r>
  <r>
    <x v="39"/>
    <n v="8.8878600000000002E-2"/>
    <n v="8.8863600000000001E-2"/>
    <n v="8.8893600000000003E-2"/>
  </r>
  <r>
    <x v="40"/>
    <n v="8.9223499999999997E-2"/>
    <n v="8.9209200000000002E-2"/>
    <n v="8.9237899999999995E-2"/>
  </r>
  <r>
    <x v="41"/>
    <n v="8.92622E-2"/>
    <n v="8.9247400000000005E-2"/>
    <n v="8.9276900000000006E-2"/>
  </r>
  <r>
    <x v="42"/>
    <n v="8.8857599999999995E-2"/>
    <n v="8.8841500000000004E-2"/>
    <n v="8.8873800000000003E-2"/>
  </r>
  <r>
    <x v="43"/>
    <n v="8.9130899999999999E-2"/>
    <n v="8.9090000000000003E-2"/>
    <n v="8.9171799999999996E-2"/>
  </r>
  <r>
    <x v="44"/>
    <n v="9.0026400000000006E-2"/>
    <n v="9.0011400000000005E-2"/>
    <n v="9.0041399999999994E-2"/>
  </r>
  <r>
    <x v="45"/>
    <n v="9.0026400000000006E-2"/>
    <n v="9.0011400000000005E-2"/>
    <n v="9.0041399999999994E-2"/>
  </r>
  <r>
    <x v="46"/>
    <n v="9.0026400000000006E-2"/>
    <n v="9.0011400000000005E-2"/>
    <n v="9.0041399999999994E-2"/>
  </r>
  <r>
    <x v="47"/>
    <n v="9.0054700000000001E-2"/>
    <n v="9.0040599999999998E-2"/>
    <n v="9.0068899999999993E-2"/>
  </r>
  <r>
    <x v="48"/>
    <n v="8.9590000000000003E-2"/>
    <n v="8.9577599999999993E-2"/>
    <n v="8.9602500000000002E-2"/>
  </r>
  <r>
    <x v="49"/>
    <n v="8.9849999999999999E-2"/>
    <n v="8.9849999999999999E-2"/>
    <n v="8.9849999999999999E-2"/>
  </r>
  <r>
    <x v="50"/>
    <n v="9.0114799999999995E-2"/>
    <n v="9.0100600000000003E-2"/>
    <n v="9.0129000000000001E-2"/>
  </r>
  <r>
    <x v="51"/>
    <n v="8.9764899999999995E-2"/>
    <n v="8.9752100000000001E-2"/>
    <n v="8.9777800000000005E-2"/>
  </r>
  <r>
    <x v="52"/>
    <n v="8.9764899999999995E-2"/>
    <n v="8.9752100000000001E-2"/>
    <n v="8.9777800000000005E-2"/>
  </r>
  <r>
    <x v="53"/>
    <n v="8.9764899999999995E-2"/>
    <n v="8.9752100000000001E-2"/>
    <n v="8.9777800000000005E-2"/>
  </r>
  <r>
    <x v="54"/>
    <n v="9.0000899999999995E-2"/>
    <n v="8.99871E-2"/>
    <n v="9.00146E-2"/>
  </r>
  <r>
    <x v="55"/>
    <n v="8.9986700000000003E-2"/>
    <n v="8.9972499999999997E-2"/>
    <n v="9.0000899999999995E-2"/>
  </r>
  <r>
    <x v="56"/>
    <n v="8.9708999999999997E-2"/>
    <n v="8.9694899999999994E-2"/>
    <n v="8.97231E-2"/>
  </r>
  <r>
    <x v="57"/>
    <n v="8.9046399999999998E-2"/>
    <n v="8.9031299999999994E-2"/>
    <n v="8.9061399999999999E-2"/>
  </r>
  <r>
    <x v="58"/>
    <n v="8.8830000000000006E-2"/>
    <n v="8.8830000000000006E-2"/>
    <n v="8.8830000000000006E-2"/>
  </r>
  <r>
    <x v="59"/>
    <n v="8.8830000000000006E-2"/>
    <n v="8.8830000000000006E-2"/>
    <n v="8.8830000000000006E-2"/>
  </r>
  <r>
    <x v="60"/>
    <n v="8.8830000000000006E-2"/>
    <n v="8.8830000000000006E-2"/>
    <n v="8.8830000000000006E-2"/>
  </r>
  <r>
    <x v="61"/>
    <n v="8.9272500000000005E-2"/>
    <n v="8.9252200000000004E-2"/>
    <n v="8.9292800000000006E-2"/>
  </r>
  <r>
    <x v="62"/>
    <n v="8.9620099999999994E-2"/>
    <n v="8.9603299999999997E-2"/>
    <n v="8.9636999999999994E-2"/>
  </r>
  <r>
    <x v="63"/>
    <n v="9.1540300000000005E-2"/>
    <n v="9.15189E-2"/>
    <n v="9.1561600000000007E-2"/>
  </r>
  <r>
    <x v="64"/>
    <n v="9.1804999999999998E-2"/>
    <n v="9.1789399999999993E-2"/>
    <n v="9.1820600000000002E-2"/>
  </r>
  <r>
    <x v="65"/>
    <n v="9.2136999999999997E-2"/>
    <n v="9.2120800000000003E-2"/>
    <n v="9.2153100000000002E-2"/>
  </r>
  <r>
    <x v="66"/>
    <n v="9.2136999999999997E-2"/>
    <n v="9.2120800000000003E-2"/>
    <n v="9.2153100000000002E-2"/>
  </r>
  <r>
    <x v="67"/>
    <n v="9.2136999999999997E-2"/>
    <n v="9.2120800000000003E-2"/>
    <n v="9.2153100000000002E-2"/>
  </r>
  <r>
    <x v="68"/>
    <n v="9.2711000000000002E-2"/>
    <n v="9.2693800000000007E-2"/>
    <n v="9.2728199999999997E-2"/>
  </r>
  <r>
    <x v="69"/>
    <n v="9.4166799999999995E-2"/>
    <n v="9.4150399999999995E-2"/>
    <n v="9.4183199999999995E-2"/>
  </r>
  <r>
    <x v="70"/>
    <n v="9.4018500000000005E-2"/>
    <n v="9.4001699999999994E-2"/>
    <n v="9.4035300000000002E-2"/>
  </r>
  <r>
    <x v="71"/>
    <n v="9.3544000000000002E-2"/>
    <n v="9.3528700000000006E-2"/>
    <n v="9.3559299999999998E-2"/>
  </r>
  <r>
    <x v="72"/>
    <n v="9.3927499999999997E-2"/>
    <n v="9.3908099999999994E-2"/>
    <n v="9.39469E-2"/>
  </r>
  <r>
    <x v="73"/>
    <n v="9.3927499999999997E-2"/>
    <n v="9.3908099999999994E-2"/>
    <n v="9.39469E-2"/>
  </r>
  <r>
    <x v="74"/>
    <n v="9.3927499999999997E-2"/>
    <n v="9.3908099999999994E-2"/>
    <n v="9.39469E-2"/>
  </r>
  <r>
    <x v="75"/>
    <n v="9.4922500000000007E-2"/>
    <n v="9.4907199999999997E-2"/>
    <n v="9.4937900000000006E-2"/>
  </r>
  <r>
    <x v="76"/>
    <n v="9.47876E-2"/>
    <n v="9.4766000000000003E-2"/>
    <n v="9.4809099999999993E-2"/>
  </r>
  <r>
    <x v="77"/>
    <n v="9.4623399999999996E-2"/>
    <n v="9.4597500000000001E-2"/>
    <n v="9.4649399999999995E-2"/>
  </r>
  <r>
    <x v="78"/>
    <n v="9.4772800000000004E-2"/>
    <n v="9.4755199999999998E-2"/>
    <n v="9.4790299999999994E-2"/>
  </r>
  <r>
    <x v="79"/>
    <n v="9.4985200000000006E-2"/>
    <n v="9.4961299999999998E-2"/>
    <n v="9.5009099999999999E-2"/>
  </r>
  <r>
    <x v="80"/>
    <n v="9.4985200000000006E-2"/>
    <n v="9.4961299999999998E-2"/>
    <n v="9.5009099999999999E-2"/>
  </r>
  <r>
    <x v="81"/>
    <n v="9.4985200000000006E-2"/>
    <n v="9.4961299999999998E-2"/>
    <n v="9.5009099999999999E-2"/>
  </r>
  <r>
    <x v="82"/>
    <n v="9.5158699999999999E-2"/>
    <n v="9.5138399999999998E-2"/>
    <n v="9.5179100000000003E-2"/>
  </r>
  <r>
    <x v="83"/>
    <n v="9.5176399999999994E-2"/>
    <n v="9.5158300000000001E-2"/>
    <n v="9.5194500000000001E-2"/>
  </r>
  <r>
    <x v="84"/>
    <n v="9.4681199999999993E-2"/>
    <n v="9.46602E-2"/>
    <n v="9.4702300000000003E-2"/>
  </r>
  <r>
    <x v="85"/>
    <n v="9.5357499999999998E-2"/>
    <n v="9.5342499999999997E-2"/>
    <n v="9.5372499999999999E-2"/>
  </r>
  <r>
    <x v="86"/>
    <n v="9.5361100000000004E-2"/>
    <n v="9.5339699999999999E-2"/>
    <n v="9.5382499999999995E-2"/>
  </r>
  <r>
    <x v="87"/>
    <n v="9.5361100000000004E-2"/>
    <n v="9.5339699999999999E-2"/>
    <n v="9.5382499999999995E-2"/>
  </r>
  <r>
    <x v="88"/>
    <n v="9.5361100000000004E-2"/>
    <n v="9.5339699999999999E-2"/>
    <n v="9.5382499999999995E-2"/>
  </r>
  <r>
    <x v="89"/>
    <n v="9.5128000000000004E-2"/>
    <n v="9.5109399999999997E-2"/>
    <n v="9.5146499999999995E-2"/>
  </r>
  <r>
    <x v="90"/>
    <n v="9.5502699999999996E-2"/>
    <n v="9.54845E-2"/>
    <n v="9.5520999999999995E-2"/>
  </r>
  <r>
    <x v="91"/>
    <n v="9.6140400000000001E-2"/>
    <n v="9.6121399999999996E-2"/>
    <n v="9.6159300000000003E-2"/>
  </r>
  <r>
    <x v="92"/>
    <n v="9.6794599999999995E-2"/>
    <n v="9.6771599999999999E-2"/>
    <n v="9.6817600000000004E-2"/>
  </r>
  <r>
    <x v="93"/>
    <n v="9.2941899999999994E-2"/>
    <n v="9.2915999999999999E-2"/>
    <n v="9.2967900000000006E-2"/>
  </r>
  <r>
    <x v="94"/>
    <n v="9.2941899999999994E-2"/>
    <n v="9.2915999999999999E-2"/>
    <n v="9.2967900000000006E-2"/>
  </r>
  <r>
    <x v="95"/>
    <n v="9.2941899999999994E-2"/>
    <n v="9.2915999999999999E-2"/>
    <n v="9.2967900000000006E-2"/>
  </r>
  <r>
    <x v="96"/>
    <n v="9.1101600000000005E-2"/>
    <n v="9.1061400000000001E-2"/>
    <n v="9.1141899999999998E-2"/>
  </r>
  <r>
    <x v="97"/>
    <n v="9.1372599999999998E-2"/>
    <n v="9.1335799999999995E-2"/>
    <n v="9.1409299999999999E-2"/>
  </r>
  <r>
    <x v="98"/>
    <n v="9.2597200000000005E-2"/>
    <n v="9.2421400000000001E-2"/>
    <n v="9.2772900000000005E-2"/>
  </r>
  <r>
    <x v="99"/>
    <n v="9.2912599999999998E-2"/>
    <n v="9.2857400000000007E-2"/>
    <n v="9.2967900000000006E-2"/>
  </r>
  <r>
    <x v="100"/>
    <n v="9.3841599999999997E-2"/>
    <n v="9.3777799999999994E-2"/>
    <n v="9.3905500000000003E-2"/>
  </r>
  <r>
    <x v="101"/>
    <n v="9.3841599999999997E-2"/>
    <n v="9.3777799999999994E-2"/>
    <n v="9.3905500000000003E-2"/>
  </r>
  <r>
    <x v="102"/>
    <n v="9.3841599999999997E-2"/>
    <n v="9.3777799999999994E-2"/>
    <n v="9.3905500000000003E-2"/>
  </r>
  <r>
    <x v="103"/>
    <n v="9.4532199999999997E-2"/>
    <n v="9.4492900000000005E-2"/>
    <n v="9.4571500000000003E-2"/>
  </r>
  <r>
    <x v="104"/>
    <n v="9.3869800000000003E-2"/>
    <n v="9.3843800000000005E-2"/>
    <n v="9.3895800000000001E-2"/>
  </r>
  <r>
    <x v="105"/>
    <n v="9.4511200000000004E-2"/>
    <n v="9.4463400000000003E-2"/>
    <n v="9.4559000000000004E-2"/>
  </r>
  <r>
    <x v="106"/>
    <n v="9.5433500000000004E-2"/>
    <n v="9.5398899999999995E-2"/>
    <n v="9.54681E-2"/>
  </r>
  <r>
    <x v="107"/>
    <n v="9.5383099999999998E-2"/>
    <n v="9.5277100000000003E-2"/>
    <n v="9.5489000000000004E-2"/>
  </r>
  <r>
    <x v="108"/>
    <n v="9.5383099999999998E-2"/>
    <n v="9.5277100000000003E-2"/>
    <n v="9.5489000000000004E-2"/>
  </r>
  <r>
    <x v="109"/>
    <n v="9.5383099999999998E-2"/>
    <n v="9.5277100000000003E-2"/>
    <n v="9.5489000000000004E-2"/>
  </r>
  <r>
    <x v="110"/>
    <n v="9.6334400000000001E-2"/>
    <n v="9.6301999999999999E-2"/>
    <n v="9.6366900000000005E-2"/>
  </r>
  <r>
    <x v="111"/>
    <n v="9.6218600000000001E-2"/>
    <n v="9.6192600000000003E-2"/>
    <n v="9.6244499999999997E-2"/>
  </r>
  <r>
    <x v="112"/>
    <n v="9.5000100000000004E-2"/>
    <n v="9.4978400000000004E-2"/>
    <n v="9.5021800000000003E-2"/>
  </r>
  <r>
    <x v="113"/>
    <n v="9.6073400000000003E-2"/>
    <n v="9.6047599999999997E-2"/>
    <n v="9.6099299999999999E-2"/>
  </r>
  <r>
    <x v="114"/>
    <n v="9.5872600000000002E-2"/>
    <n v="9.5844100000000002E-2"/>
    <n v="9.5901100000000003E-2"/>
  </r>
  <r>
    <x v="115"/>
    <n v="9.5872600000000002E-2"/>
    <n v="9.5844100000000002E-2"/>
    <n v="9.5901100000000003E-2"/>
  </r>
  <r>
    <x v="116"/>
    <n v="9.5872600000000002E-2"/>
    <n v="9.5844100000000002E-2"/>
    <n v="9.5901100000000003E-2"/>
  </r>
  <r>
    <x v="117"/>
    <n v="9.6619700000000003E-2"/>
    <n v="9.6595E-2"/>
    <n v="9.6644499999999994E-2"/>
  </r>
  <r>
    <x v="118"/>
    <n v="9.6379500000000007E-2"/>
    <n v="9.6352099999999996E-2"/>
    <n v="9.6406900000000004E-2"/>
  </r>
  <r>
    <x v="119"/>
    <n v="9.6160300000000004E-2"/>
    <n v="9.6122399999999997E-2"/>
    <n v="9.6198199999999998E-2"/>
  </r>
  <r>
    <x v="120"/>
    <n v="9.5818399999999998E-2"/>
    <n v="9.5792699999999995E-2"/>
    <n v="9.5844100000000002E-2"/>
  </r>
  <r>
    <x v="121"/>
    <n v="9.6391500000000005E-2"/>
    <n v="9.6371600000000002E-2"/>
    <n v="9.6411499999999997E-2"/>
  </r>
  <r>
    <x v="122"/>
    <n v="9.6391500000000005E-2"/>
    <n v="9.6371600000000002E-2"/>
    <n v="9.6411499999999997E-2"/>
  </r>
  <r>
    <x v="123"/>
    <n v="9.6391500000000005E-2"/>
    <n v="9.6371600000000002E-2"/>
    <n v="9.6411499999999997E-2"/>
  </r>
  <r>
    <x v="124"/>
    <n v="9.6152399999999999E-2"/>
    <n v="9.6134399999999995E-2"/>
    <n v="9.6170400000000003E-2"/>
  </r>
  <r>
    <x v="125"/>
    <n v="9.73667E-2"/>
    <n v="9.7345299999999996E-2"/>
    <n v="9.7388000000000002E-2"/>
  </r>
  <r>
    <x v="126"/>
    <n v="9.6869200000000003E-2"/>
    <n v="9.6818500000000002E-2"/>
    <n v="9.69198E-2"/>
  </r>
  <r>
    <x v="127"/>
    <n v="9.5839599999999997E-2"/>
    <n v="9.5812900000000006E-2"/>
    <n v="9.5866199999999999E-2"/>
  </r>
  <r>
    <x v="128"/>
    <n v="9.6589400000000006E-2"/>
    <n v="9.6567899999999998E-2"/>
    <n v="9.6610799999999997E-2"/>
  </r>
  <r>
    <x v="129"/>
    <n v="9.6589400000000006E-2"/>
    <n v="9.6567899999999998E-2"/>
    <n v="9.6610799999999997E-2"/>
  </r>
  <r>
    <x v="130"/>
    <n v="9.6589400000000006E-2"/>
    <n v="9.6567899999999998E-2"/>
    <n v="9.6610799999999997E-2"/>
  </r>
  <r>
    <x v="131"/>
    <n v="9.5733100000000002E-2"/>
    <n v="9.5710199999999995E-2"/>
    <n v="9.5755999999999994E-2"/>
  </r>
  <r>
    <x v="132"/>
    <n v="9.6553E-2"/>
    <n v="9.6536200000000003E-2"/>
    <n v="9.6569799999999997E-2"/>
  </r>
  <r>
    <x v="133"/>
    <n v="9.6263500000000002E-2"/>
    <n v="9.6241699999999999E-2"/>
    <n v="9.6285300000000004E-2"/>
  </r>
  <r>
    <x v="134"/>
    <n v="9.5887799999999995E-2"/>
    <n v="9.5866199999999999E-2"/>
    <n v="9.5909400000000006E-2"/>
  </r>
  <r>
    <x v="135"/>
    <n v="9.6188899999999994E-2"/>
    <n v="9.6166699999999994E-2"/>
    <n v="9.6211199999999997E-2"/>
  </r>
  <r>
    <x v="136"/>
    <n v="9.6188899999999994E-2"/>
    <n v="9.6166699999999994E-2"/>
    <n v="9.6211199999999997E-2"/>
  </r>
  <r>
    <x v="137"/>
    <n v="9.6188899999999994E-2"/>
    <n v="9.6166699999999994E-2"/>
    <n v="9.6211199999999997E-2"/>
  </r>
  <r>
    <x v="138"/>
    <n v="9.6990800000000002E-2"/>
    <n v="9.6972500000000003E-2"/>
    <n v="9.7009200000000004E-2"/>
  </r>
  <r>
    <x v="139"/>
    <n v="9.7382800000000005E-2"/>
    <n v="9.73662E-2"/>
    <n v="9.7399399999999997E-2"/>
  </r>
  <r>
    <x v="140"/>
    <n v="9.8367099999999999E-2"/>
    <n v="9.8343799999999995E-2"/>
    <n v="9.83903E-2"/>
  </r>
  <r>
    <x v="141"/>
    <n v="9.8118499999999997E-2"/>
    <n v="9.8100699999999999E-2"/>
    <n v="9.8136299999999996E-2"/>
  </r>
  <r>
    <x v="142"/>
    <n v="9.9058900000000005E-2"/>
    <n v="9.9038299999999996E-2"/>
    <n v="9.9079500000000001E-2"/>
  </r>
  <r>
    <x v="143"/>
    <n v="9.9058900000000005E-2"/>
    <n v="9.9038299999999996E-2"/>
    <n v="9.9079500000000001E-2"/>
  </r>
  <r>
    <x v="144"/>
    <n v="9.9058900000000005E-2"/>
    <n v="9.9038299999999996E-2"/>
    <n v="9.9079500000000001E-2"/>
  </r>
  <r>
    <x v="145"/>
    <n v="9.8978999999999998E-2"/>
    <n v="9.8960900000000004E-2"/>
    <n v="9.8997100000000005E-2"/>
  </r>
  <r>
    <x v="146"/>
    <n v="9.85066E-2"/>
    <n v="9.8490099999999997E-2"/>
    <n v="9.8523100000000002E-2"/>
  </r>
  <r>
    <x v="147"/>
    <n v="9.8220699999999994E-2"/>
    <n v="9.8199900000000007E-2"/>
    <n v="9.8241400000000006E-2"/>
  </r>
  <r>
    <x v="148"/>
    <n v="9.8799999999999999E-2"/>
    <n v="9.8779000000000006E-2"/>
    <n v="9.8821000000000006E-2"/>
  </r>
  <r>
    <x v="149"/>
    <n v="9.8009399999999997E-2"/>
    <n v="9.7991099999999998E-2"/>
    <n v="9.8027600000000006E-2"/>
  </r>
  <r>
    <x v="150"/>
    <n v="9.8009399999999997E-2"/>
    <n v="9.7991099999999998E-2"/>
    <n v="9.8027600000000006E-2"/>
  </r>
  <r>
    <x v="151"/>
    <n v="9.8009399999999997E-2"/>
    <n v="9.7991099999999998E-2"/>
    <n v="9.8027600000000006E-2"/>
  </r>
  <r>
    <x v="152"/>
    <n v="9.9209699999999998E-2"/>
    <n v="9.9191500000000002E-2"/>
    <n v="9.9227999999999997E-2"/>
  </r>
  <r>
    <x v="153"/>
    <n v="9.8533300000000004E-2"/>
    <n v="9.8517300000000002E-2"/>
    <n v="9.8549300000000006E-2"/>
  </r>
  <r>
    <x v="154"/>
    <n v="9.9079E-2"/>
    <n v="9.9063799999999994E-2"/>
    <n v="9.9094199999999993E-2"/>
  </r>
  <r>
    <x v="155"/>
    <n v="9.9302399999999999E-2"/>
    <n v="9.9283099999999999E-2"/>
    <n v="9.9321599999999996E-2"/>
  </r>
  <r>
    <x v="156"/>
    <n v="9.8895800000000006E-2"/>
    <n v="9.8877699999999999E-2"/>
    <n v="9.8913899999999999E-2"/>
  </r>
  <r>
    <x v="157"/>
    <n v="9.8895800000000006E-2"/>
    <n v="9.8877699999999999E-2"/>
    <n v="9.8913899999999999E-2"/>
  </r>
  <r>
    <x v="158"/>
    <n v="9.8895800000000006E-2"/>
    <n v="9.8877699999999999E-2"/>
    <n v="9.8913899999999999E-2"/>
  </r>
  <r>
    <x v="159"/>
    <n v="9.95307E-2"/>
    <n v="9.9513299999999999E-2"/>
    <n v="9.9547999999999998E-2"/>
  </r>
  <r>
    <x v="160"/>
    <n v="9.8834199999999997E-2"/>
    <n v="9.8818100000000006E-2"/>
    <n v="9.8850300000000002E-2"/>
  </r>
  <r>
    <x v="161"/>
    <n v="9.9358600000000005E-2"/>
    <n v="9.9338399999999993E-2"/>
    <n v="9.9378800000000003E-2"/>
  </r>
  <r>
    <x v="162"/>
    <n v="0.1005813"/>
    <n v="0.1005651"/>
    <n v="0.10059750000000001"/>
  </r>
  <r>
    <x v="163"/>
    <n v="0.1009845"/>
    <n v="0.10096620000000001"/>
    <n v="0.10100290000000001"/>
  </r>
  <r>
    <x v="164"/>
    <n v="0.1009845"/>
    <n v="0.10096620000000001"/>
    <n v="0.10100290000000001"/>
  </r>
  <r>
    <x v="165"/>
    <n v="0.1009845"/>
    <n v="0.10096620000000001"/>
    <n v="0.10100290000000001"/>
  </r>
  <r>
    <x v="166"/>
    <n v="0.101033"/>
    <n v="0.1010172"/>
    <n v="0.10104879999999999"/>
  </r>
  <r>
    <x v="167"/>
    <n v="0.10059849999999999"/>
    <n v="0.1005803"/>
    <n v="0.1006167"/>
  </r>
  <r>
    <x v="168"/>
    <n v="0.10027419999999999"/>
    <n v="0.1002405"/>
    <n v="0.10030790000000001"/>
  </r>
  <r>
    <x v="169"/>
    <n v="9.955E-2"/>
    <n v="9.95312E-2"/>
    <n v="9.9568799999999999E-2"/>
  </r>
  <r>
    <x v="170"/>
    <n v="9.8919699999999999E-2"/>
    <n v="9.8901199999999995E-2"/>
    <n v="9.8938300000000007E-2"/>
  </r>
  <r>
    <x v="171"/>
    <n v="9.8919699999999999E-2"/>
    <n v="9.8901199999999995E-2"/>
    <n v="9.8938300000000007E-2"/>
  </r>
  <r>
    <x v="172"/>
    <n v="9.8919699999999999E-2"/>
    <n v="9.8901199999999995E-2"/>
    <n v="9.8938300000000007E-2"/>
  </r>
  <r>
    <x v="173"/>
    <n v="9.9090800000000007E-2"/>
    <n v="9.90756E-2"/>
    <n v="9.9106E-2"/>
  </r>
  <r>
    <x v="174"/>
    <n v="9.8858100000000004E-2"/>
    <n v="9.8841499999999999E-2"/>
    <n v="9.8874799999999999E-2"/>
  </r>
  <r>
    <x v="175"/>
    <n v="9.8639699999999997E-2"/>
    <n v="9.8627099999999995E-2"/>
    <n v="9.8652400000000001E-2"/>
  </r>
  <r>
    <x v="176"/>
    <n v="9.9371399999999999E-2"/>
    <n v="9.9359100000000006E-2"/>
    <n v="9.9383799999999994E-2"/>
  </r>
  <r>
    <x v="177"/>
    <n v="9.9019700000000002E-2"/>
    <n v="9.9004900000000007E-2"/>
    <n v="9.9034399999999995E-2"/>
  </r>
  <r>
    <x v="178"/>
    <n v="9.9019700000000002E-2"/>
    <n v="9.9004900000000007E-2"/>
    <n v="9.9034399999999995E-2"/>
  </r>
  <r>
    <x v="179"/>
    <n v="9.9019700000000002E-2"/>
    <n v="9.9004900000000007E-2"/>
    <n v="9.9034399999999995E-2"/>
  </r>
  <r>
    <x v="180"/>
    <n v="9.9163500000000002E-2"/>
    <n v="9.9150199999999994E-2"/>
    <n v="9.9176799999999996E-2"/>
  </r>
  <r>
    <x v="181"/>
    <n v="9.9143800000000004E-2"/>
    <n v="9.9129599999999998E-2"/>
    <n v="9.9158099999999999E-2"/>
  </r>
  <r>
    <x v="182"/>
    <n v="9.9409999999999998E-2"/>
    <n v="9.9395600000000001E-2"/>
    <n v="9.9424299999999993E-2"/>
  </r>
  <r>
    <x v="183"/>
    <n v="9.9308300000000002E-2"/>
    <n v="9.9293999999999993E-2"/>
    <n v="9.9322599999999997E-2"/>
  </r>
  <r>
    <x v="184"/>
    <n v="9.9295400000000006E-2"/>
    <n v="9.9273299999999995E-2"/>
    <n v="9.9317600000000006E-2"/>
  </r>
  <r>
    <x v="185"/>
    <n v="9.9295400000000006E-2"/>
    <n v="9.9273299999999995E-2"/>
    <n v="9.9317600000000006E-2"/>
  </r>
  <r>
    <x v="186"/>
    <n v="9.9295400000000006E-2"/>
    <n v="9.9273299999999995E-2"/>
    <n v="9.9317600000000006E-2"/>
  </r>
  <r>
    <x v="187"/>
    <n v="9.8800499999999999E-2"/>
    <n v="9.8785899999999996E-2"/>
    <n v="9.8815200000000006E-2"/>
  </r>
  <r>
    <x v="188"/>
    <n v="9.9069699999999997E-2"/>
    <n v="9.9055900000000002E-2"/>
    <n v="9.9083400000000002E-2"/>
  </r>
  <r>
    <x v="189"/>
    <n v="9.9068699999999996E-2"/>
    <n v="9.9055000000000004E-2"/>
    <n v="9.9082400000000001E-2"/>
  </r>
  <r>
    <x v="190"/>
    <n v="9.92093E-2"/>
    <n v="9.9195500000000006E-2"/>
    <n v="9.9223000000000006E-2"/>
  </r>
  <r>
    <x v="191"/>
    <n v="9.8671800000000004E-2"/>
    <n v="9.8659200000000002E-2"/>
    <n v="9.8684499999999994E-2"/>
  </r>
  <r>
    <x v="192"/>
    <n v="9.8671800000000004E-2"/>
    <n v="9.8659200000000002E-2"/>
    <n v="9.8684499999999994E-2"/>
  </r>
  <r>
    <x v="193"/>
    <n v="9.8671800000000004E-2"/>
    <n v="9.8659200000000002E-2"/>
    <n v="9.8684499999999994E-2"/>
  </r>
  <r>
    <x v="194"/>
    <n v="9.8576999999999998E-2"/>
    <n v="9.8562899999999995E-2"/>
    <n v="9.8591100000000001E-2"/>
  </r>
  <r>
    <x v="195"/>
    <n v="9.7490499999999994E-2"/>
    <n v="9.7478200000000001E-2"/>
    <n v="9.7502900000000003E-2"/>
  </r>
  <r>
    <x v="196"/>
    <n v="9.7481999999999999E-2"/>
    <n v="9.7465800000000005E-2"/>
    <n v="9.7498100000000004E-2"/>
  </r>
  <r>
    <x v="197"/>
    <n v="9.6937700000000002E-2"/>
    <n v="9.6923599999999999E-2"/>
    <n v="9.6951800000000005E-2"/>
  </r>
  <r>
    <x v="198"/>
    <n v="9.8202399999999995E-2"/>
    <n v="9.8187399999999994E-2"/>
    <n v="9.8217299999999993E-2"/>
  </r>
  <r>
    <x v="199"/>
    <n v="9.8202399999999995E-2"/>
    <n v="9.8187399999999994E-2"/>
    <n v="9.8217299999999993E-2"/>
  </r>
  <r>
    <x v="200"/>
    <n v="9.8202399999999995E-2"/>
    <n v="9.8187399999999994E-2"/>
    <n v="9.8217299999999993E-2"/>
  </r>
  <r>
    <x v="201"/>
    <n v="9.84014E-2"/>
    <n v="9.8388299999999998E-2"/>
    <n v="9.8414500000000002E-2"/>
  </r>
  <r>
    <x v="202"/>
    <n v="9.9252099999999996E-2"/>
    <n v="9.9237800000000001E-2"/>
    <n v="9.9266400000000005E-2"/>
  </r>
  <r>
    <x v="203"/>
    <n v="9.9003999999999995E-2"/>
    <n v="9.8989300000000002E-2"/>
    <n v="9.9018700000000001E-2"/>
  </r>
  <r>
    <x v="204"/>
    <n v="9.8902599999999993E-2"/>
    <n v="9.8887500000000003E-2"/>
    <n v="9.89178E-2"/>
  </r>
  <r>
    <x v="205"/>
    <n v="9.8441100000000004E-2"/>
    <n v="9.8426100000000002E-2"/>
    <n v="9.8456199999999994E-2"/>
  </r>
  <r>
    <x v="206"/>
    <n v="9.8441100000000004E-2"/>
    <n v="9.8426100000000002E-2"/>
    <n v="9.8456199999999994E-2"/>
  </r>
  <r>
    <x v="207"/>
    <n v="9.8441100000000004E-2"/>
    <n v="9.8426100000000002E-2"/>
    <n v="9.8456199999999994E-2"/>
  </r>
  <r>
    <x v="208"/>
    <n v="9.8082000000000003E-2"/>
    <n v="9.8069000000000003E-2"/>
    <n v="9.8094899999999999E-2"/>
  </r>
  <r>
    <x v="209"/>
    <n v="9.8081500000000002E-2"/>
    <n v="9.8066100000000003E-2"/>
    <n v="9.8096900000000001E-2"/>
  </r>
  <r>
    <x v="210"/>
    <n v="9.7078399999999995E-2"/>
    <n v="9.7056199999999995E-2"/>
    <n v="9.7100500000000006E-2"/>
  </r>
  <r>
    <x v="211"/>
    <n v="9.6865900000000005E-2"/>
    <n v="9.6852300000000002E-2"/>
    <n v="9.6879499999999993E-2"/>
  </r>
  <r>
    <x v="212"/>
    <n v="9.7210500000000005E-2"/>
    <n v="9.7194000000000003E-2"/>
    <n v="9.7226999999999994E-2"/>
  </r>
  <r>
    <x v="213"/>
    <n v="9.7210500000000005E-2"/>
    <n v="9.7194000000000003E-2"/>
    <n v="9.7226999999999994E-2"/>
  </r>
  <r>
    <x v="214"/>
    <n v="9.7210500000000005E-2"/>
    <n v="9.7194000000000003E-2"/>
    <n v="9.7226999999999994E-2"/>
  </r>
  <r>
    <x v="215"/>
    <n v="9.7278600000000007E-2"/>
    <n v="9.7263000000000002E-2"/>
    <n v="9.7294199999999997E-2"/>
  </r>
  <r>
    <x v="216"/>
    <n v="9.7439200000000004E-2"/>
    <n v="9.7425999999999999E-2"/>
    <n v="9.7452499999999997E-2"/>
  </r>
  <r>
    <x v="217"/>
    <n v="9.8149299999999995E-2"/>
    <n v="9.8135399999999998E-2"/>
    <n v="9.8163299999999995E-2"/>
  </r>
  <r>
    <x v="218"/>
    <n v="9.7459199999999996E-2"/>
    <n v="9.7444000000000003E-2"/>
    <n v="9.7474400000000003E-2"/>
  </r>
  <r>
    <x v="219"/>
    <n v="9.7233200000000006E-2"/>
    <n v="9.7220399999999998E-2"/>
    <n v="9.7245899999999996E-2"/>
  </r>
  <r>
    <x v="220"/>
    <n v="9.7233200000000006E-2"/>
    <n v="9.7220399999999998E-2"/>
    <n v="9.7245899999999996E-2"/>
  </r>
  <r>
    <x v="221"/>
    <n v="9.7233200000000006E-2"/>
    <n v="9.7220399999999998E-2"/>
    <n v="9.7245899999999996E-2"/>
  </r>
  <r>
    <x v="222"/>
    <n v="9.7727300000000003E-2"/>
    <n v="9.7712499999999994E-2"/>
    <n v="9.7742099999999998E-2"/>
  </r>
  <r>
    <x v="223"/>
    <n v="9.7844399999999998E-2"/>
    <n v="9.7831000000000001E-2"/>
    <n v="9.7857799999999995E-2"/>
  </r>
  <r>
    <x v="224"/>
    <n v="9.8017099999999996E-2"/>
    <n v="9.8003599999999996E-2"/>
    <n v="9.8030500000000007E-2"/>
  </r>
  <r>
    <x v="225"/>
    <n v="9.7798499999999997E-2"/>
    <n v="9.77851E-2"/>
    <n v="9.7811899999999993E-2"/>
  </r>
  <r>
    <x v="226"/>
    <n v="9.8056500000000005E-2"/>
    <n v="9.8043000000000005E-2"/>
    <n v="9.8069900000000002E-2"/>
  </r>
  <r>
    <x v="227"/>
    <n v="9.8056500000000005E-2"/>
    <n v="9.8043000000000005E-2"/>
    <n v="9.8069900000000002E-2"/>
  </r>
  <r>
    <x v="228"/>
    <n v="9.8056500000000005E-2"/>
    <n v="9.8043000000000005E-2"/>
    <n v="9.8069900000000002E-2"/>
  </r>
  <r>
    <x v="229"/>
    <n v="9.8023299999999994E-2"/>
    <n v="9.8009399999999997E-2"/>
    <n v="9.8037200000000005E-2"/>
  </r>
  <r>
    <x v="230"/>
    <n v="9.72441E-2"/>
    <n v="9.7231799999999993E-2"/>
    <n v="9.7256300000000004E-2"/>
  </r>
  <r>
    <x v="231"/>
    <n v="9.7705799999999995E-2"/>
    <n v="9.7692500000000002E-2"/>
    <n v="9.7719200000000006E-2"/>
  </r>
  <r>
    <x v="232"/>
    <n v="9.8250599999999993E-2"/>
    <n v="9.8236599999999993E-2"/>
    <n v="9.8264599999999994E-2"/>
  </r>
  <r>
    <x v="233"/>
    <n v="9.9488099999999996E-2"/>
    <n v="9.9472699999999997E-2"/>
    <n v="9.9503400000000006E-2"/>
  </r>
  <r>
    <x v="234"/>
    <n v="9.9488099999999996E-2"/>
    <n v="9.9472699999999997E-2"/>
    <n v="9.9503400000000006E-2"/>
  </r>
  <r>
    <x v="235"/>
    <n v="9.9488099999999996E-2"/>
    <n v="9.9472699999999997E-2"/>
    <n v="9.9503400000000006E-2"/>
  </r>
  <r>
    <x v="236"/>
    <n v="9.87093E-2"/>
    <n v="9.8694199999999996E-2"/>
    <n v="9.8724400000000004E-2"/>
  </r>
  <r>
    <x v="237"/>
    <n v="9.8777599999999993E-2"/>
    <n v="9.8764400000000002E-2"/>
    <n v="9.8790799999999998E-2"/>
  </r>
  <r>
    <x v="238"/>
    <n v="9.9199899999999994E-2"/>
    <n v="9.91837E-2"/>
    <n v="9.9216100000000002E-2"/>
  </r>
  <r>
    <x v="239"/>
    <n v="9.9443100000000006E-2"/>
    <n v="9.9429199999999995E-2"/>
    <n v="9.9456900000000001E-2"/>
  </r>
  <r>
    <x v="240"/>
    <n v="9.9476200000000001E-2"/>
    <n v="9.9463800000000005E-2"/>
    <n v="9.9488599999999996E-2"/>
  </r>
  <r>
    <x v="241"/>
    <n v="9.9476200000000001E-2"/>
    <n v="9.9463800000000005E-2"/>
    <n v="9.9488599999999996E-2"/>
  </r>
  <r>
    <x v="242"/>
    <n v="9.9476200000000001E-2"/>
    <n v="9.9463800000000005E-2"/>
    <n v="9.9488599999999996E-2"/>
  </r>
  <r>
    <x v="243"/>
    <n v="0.1000685"/>
    <n v="0.100051"/>
    <n v="0.10008599999999999"/>
  </r>
  <r>
    <x v="244"/>
    <n v="9.9612000000000006E-2"/>
    <n v="9.9598599999999995E-2"/>
    <n v="9.9625400000000003E-2"/>
  </r>
  <r>
    <x v="245"/>
    <n v="9.9608000000000002E-2"/>
    <n v="9.9593600000000004E-2"/>
    <n v="9.96224E-2"/>
  </r>
  <r>
    <x v="246"/>
    <n v="9.91065E-2"/>
    <n v="9.9093200000000006E-2"/>
    <n v="9.9119799999999994E-2"/>
  </r>
  <r>
    <x v="247"/>
    <n v="9.9532099999999998E-2"/>
    <n v="9.9518300000000004E-2"/>
    <n v="9.9545999999999996E-2"/>
  </r>
  <r>
    <x v="248"/>
    <n v="9.9532099999999998E-2"/>
    <n v="9.9518300000000004E-2"/>
    <n v="9.9545999999999996E-2"/>
  </r>
  <r>
    <x v="249"/>
    <n v="9.9532099999999998E-2"/>
    <n v="9.9518300000000004E-2"/>
    <n v="9.9545999999999996E-2"/>
  </r>
  <r>
    <x v="250"/>
    <n v="0.1001126"/>
    <n v="0.10009899999999999"/>
    <n v="0.1001261"/>
  </r>
  <r>
    <x v="251"/>
    <n v="0.10012409999999999"/>
    <n v="0.10011009999999999"/>
    <n v="0.10013809999999999"/>
  </r>
  <r>
    <x v="252"/>
    <n v="0.1007313"/>
    <n v="0.100715"/>
    <n v="0.1007475"/>
  </r>
  <r>
    <x v="253"/>
    <n v="0.10142959999999999"/>
    <n v="0.1014147"/>
    <n v="0.10144450000000001"/>
  </r>
  <r>
    <x v="254"/>
    <n v="0.1014245"/>
    <n v="0.1014106"/>
    <n v="0.1014383"/>
  </r>
  <r>
    <x v="255"/>
    <n v="0.1014245"/>
    <n v="0.1014106"/>
    <n v="0.1014383"/>
  </r>
  <r>
    <x v="256"/>
    <n v="0.1014245"/>
    <n v="0.1014106"/>
    <n v="0.1014383"/>
  </r>
  <r>
    <x v="257"/>
    <n v="0.10180549999999999"/>
    <n v="0.1017904"/>
    <n v="0.10182049999999999"/>
  </r>
  <r>
    <x v="258"/>
    <n v="0.10233"/>
    <n v="0.10233"/>
    <n v="0.10233"/>
  </r>
  <r>
    <x v="259"/>
    <n v="0.1017791"/>
    <n v="0.10175629999999999"/>
    <n v="0.1018018"/>
  </r>
  <r>
    <x v="260"/>
    <n v="0.10124420000000001"/>
    <n v="0.10122780000000001"/>
    <n v="0.10126060000000001"/>
  </r>
  <r>
    <x v="261"/>
    <n v="0.10054440000000001"/>
    <n v="0.1005297"/>
    <n v="0.1005591"/>
  </r>
  <r>
    <x v="262"/>
    <n v="0.10054440000000001"/>
    <n v="0.1005297"/>
    <n v="0.1005591"/>
  </r>
  <r>
    <x v="263"/>
    <n v="0.10054440000000001"/>
    <n v="0.1005297"/>
    <n v="0.1005591"/>
  </r>
  <r>
    <x v="264"/>
    <n v="0.100781"/>
    <n v="0.1007668"/>
    <n v="0.1007952"/>
  </r>
  <r>
    <x v="265"/>
    <n v="0.1010621"/>
    <n v="0.10104680000000001"/>
    <n v="0.1010774"/>
  </r>
  <r>
    <x v="266"/>
    <n v="0.1004868"/>
    <n v="0.1004732"/>
    <n v="0.1005004"/>
  </r>
  <r>
    <x v="267"/>
    <n v="9.9533099999999999E-2"/>
    <n v="9.9520300000000006E-2"/>
    <n v="9.9545999999999996E-2"/>
  </r>
  <r>
    <x v="268"/>
    <n v="0.10023700000000001"/>
    <n v="0.1002214"/>
    <n v="0.1002526"/>
  </r>
  <r>
    <x v="269"/>
    <n v="0.10023700000000001"/>
    <n v="0.1002214"/>
    <n v="0.1002526"/>
  </r>
  <r>
    <x v="270"/>
    <n v="0.10023700000000001"/>
    <n v="0.1002214"/>
    <n v="0.1002526"/>
  </r>
  <r>
    <x v="271"/>
    <n v="0.10023749999999999"/>
    <n v="0.10022449999999999"/>
    <n v="0.1002506"/>
  </r>
  <r>
    <x v="272"/>
    <n v="0.10021090000000001"/>
    <n v="0.1001963"/>
    <n v="0.1002255"/>
  </r>
  <r>
    <x v="273"/>
    <n v="0.10093969999999999"/>
    <n v="0.1009244"/>
    <n v="0.100955"/>
  </r>
  <r>
    <x v="274"/>
    <n v="0.1001136"/>
    <n v="0.10009899999999999"/>
    <n v="0.1001281"/>
  </r>
  <r>
    <x v="275"/>
    <n v="0.1005752"/>
    <n v="0.1005611"/>
    <n v="0.1005894"/>
  </r>
  <r>
    <x v="276"/>
    <n v="0.1005752"/>
    <n v="0.1005611"/>
    <n v="0.1005894"/>
  </r>
  <r>
    <x v="277"/>
    <n v="0.1005752"/>
    <n v="0.1005611"/>
    <n v="0.1005894"/>
  </r>
  <r>
    <x v="278"/>
    <n v="0.1007576"/>
    <n v="0.1007424"/>
    <n v="0.1007729"/>
  </r>
  <r>
    <x v="279"/>
    <n v="0.1003295"/>
    <n v="0.1003149"/>
    <n v="0.10034410000000001"/>
  </r>
  <r>
    <x v="280"/>
    <n v="0.10012409999999999"/>
    <n v="0.1001061"/>
    <n v="0.1001422"/>
  </r>
  <r>
    <x v="281"/>
    <n v="9.9127099999999996E-2"/>
    <n v="9.9110900000000002E-2"/>
    <n v="9.9143400000000007E-2"/>
  </r>
  <r>
    <x v="282"/>
    <n v="9.8708299999999999E-2"/>
    <n v="9.8695199999999997E-2"/>
    <n v="9.8721500000000004E-2"/>
  </r>
  <r>
    <x v="283"/>
    <n v="9.8708299999999999E-2"/>
    <n v="9.8695199999999997E-2"/>
    <n v="9.8721500000000004E-2"/>
  </r>
  <r>
    <x v="284"/>
    <n v="9.8708299999999999E-2"/>
    <n v="9.8695199999999997E-2"/>
    <n v="9.8721500000000004E-2"/>
  </r>
  <r>
    <x v="285"/>
    <n v="9.9070199999999997E-2"/>
    <n v="9.9054000000000003E-2"/>
    <n v="9.9086400000000005E-2"/>
  </r>
  <r>
    <x v="286"/>
    <n v="9.85124E-2"/>
    <n v="9.8497899999999999E-2"/>
    <n v="9.8527000000000003E-2"/>
  </r>
  <r>
    <x v="287"/>
    <n v="9.8948599999999998E-2"/>
    <n v="9.8934400000000006E-2"/>
    <n v="9.8962800000000004E-2"/>
  </r>
  <r>
    <x v="288"/>
    <n v="9.9245700000000006E-2"/>
    <n v="9.9230899999999997E-2"/>
    <n v="9.9260500000000002E-2"/>
  </r>
  <r>
    <x v="289"/>
    <n v="9.9539100000000005E-2"/>
    <n v="9.9524199999999993E-2"/>
    <n v="9.9553900000000001E-2"/>
  </r>
  <r>
    <x v="290"/>
    <n v="9.9539100000000005E-2"/>
    <n v="9.9524199999999993E-2"/>
    <n v="9.9553900000000001E-2"/>
  </r>
  <r>
    <x v="291"/>
    <n v="9.9539100000000005E-2"/>
    <n v="9.9524199999999993E-2"/>
    <n v="9.9553900000000001E-2"/>
  </r>
  <r>
    <x v="292"/>
    <n v="9.9487099999999995E-2"/>
    <n v="9.9472699999999997E-2"/>
    <n v="9.9501400000000004E-2"/>
  </r>
  <r>
    <x v="293"/>
    <n v="9.9445500000000006E-2"/>
    <n v="9.9431199999999997E-2"/>
    <n v="9.9459900000000004E-2"/>
  </r>
  <r>
    <x v="294"/>
    <n v="9.9715799999999993E-2"/>
    <n v="9.9699899999999994E-2"/>
    <n v="9.9731700000000006E-2"/>
  </r>
  <r>
    <x v="295"/>
    <n v="0.1002561"/>
    <n v="0.1002415"/>
    <n v="0.1002707"/>
  </r>
  <r>
    <x v="296"/>
    <n v="9.9798899999999996E-2"/>
    <n v="9.9783399999999994E-2"/>
    <n v="9.9814299999999995E-2"/>
  </r>
  <r>
    <x v="297"/>
    <n v="9.9798899999999996E-2"/>
    <n v="9.9783399999999994E-2"/>
    <n v="9.9814299999999995E-2"/>
  </r>
  <r>
    <x v="298"/>
    <n v="9.9798899999999996E-2"/>
    <n v="9.9783399999999994E-2"/>
    <n v="9.9814299999999995E-2"/>
  </r>
  <r>
    <x v="299"/>
    <n v="0.1002164"/>
    <n v="0.1002024"/>
    <n v="0.1002305"/>
  </r>
  <r>
    <x v="300"/>
    <n v="0.1002546"/>
    <n v="0.1002415"/>
    <n v="0.1002677"/>
  </r>
  <r>
    <x v="301"/>
    <n v="9.9768499999999996E-2"/>
    <n v="9.9744600000000003E-2"/>
    <n v="9.9792400000000003E-2"/>
  </r>
  <r>
    <x v="302"/>
    <n v="9.9464300000000005E-2"/>
    <n v="9.9450999999999998E-2"/>
    <n v="9.9477700000000002E-2"/>
  </r>
  <r>
    <x v="303"/>
    <n v="9.8768800000000004E-2"/>
    <n v="9.8754700000000001E-2"/>
    <n v="9.8782900000000007E-2"/>
  </r>
  <r>
    <x v="304"/>
    <n v="9.8768800000000004E-2"/>
    <n v="9.8754700000000001E-2"/>
    <n v="9.8782900000000007E-2"/>
  </r>
  <r>
    <x v="305"/>
    <n v="9.8768800000000004E-2"/>
    <n v="9.8754700000000001E-2"/>
    <n v="9.8782900000000007E-2"/>
  </r>
  <r>
    <x v="306"/>
    <n v="9.8744399999999996E-2"/>
    <n v="9.8732200000000006E-2"/>
    <n v="9.87566E-2"/>
  </r>
  <r>
    <x v="307"/>
    <n v="9.7833000000000003E-2"/>
    <n v="9.7819600000000007E-2"/>
    <n v="9.78464E-2"/>
  </r>
  <r>
    <x v="308"/>
    <n v="9.7878400000000004E-2"/>
    <n v="9.7865499999999994E-2"/>
    <n v="9.7891400000000003E-2"/>
  </r>
  <r>
    <x v="309"/>
    <n v="9.8021899999999995E-2"/>
    <n v="9.8007499999999997E-2"/>
    <n v="9.8036300000000007E-2"/>
  </r>
  <r>
    <x v="310"/>
    <n v="9.8492999999999997E-2"/>
    <n v="9.8477499999999996E-2"/>
    <n v="9.8508499999999999E-2"/>
  </r>
  <r>
    <x v="311"/>
    <n v="9.8492999999999997E-2"/>
    <n v="9.8477499999999996E-2"/>
    <n v="9.8508499999999999E-2"/>
  </r>
  <r>
    <x v="312"/>
    <n v="9.8492999999999997E-2"/>
    <n v="9.8477499999999996E-2"/>
    <n v="9.8508499999999999E-2"/>
  </r>
  <r>
    <x v="313"/>
    <n v="9.8820000000000005E-2"/>
    <n v="9.8807300000000001E-2"/>
    <n v="9.8832699999999996E-2"/>
  </r>
  <r>
    <x v="314"/>
    <n v="9.9546999999999997E-2"/>
    <n v="9.9532099999999998E-2"/>
    <n v="9.9561899999999995E-2"/>
  </r>
  <r>
    <x v="315"/>
    <n v="9.9238300000000002E-2"/>
    <n v="9.9224999999999994E-2"/>
    <n v="9.9251599999999995E-2"/>
  </r>
  <r>
    <x v="316"/>
    <n v="9.9763000000000004E-2"/>
    <n v="9.9747600000000006E-2"/>
    <n v="9.9778400000000003E-2"/>
  </r>
  <r>
    <x v="317"/>
    <n v="9.8995600000000003E-2"/>
    <n v="9.8982399999999998E-2"/>
    <n v="9.9008899999999997E-2"/>
  </r>
  <r>
    <x v="318"/>
    <n v="9.8995600000000003E-2"/>
    <n v="9.8982399999999998E-2"/>
    <n v="9.9008899999999997E-2"/>
  </r>
  <r>
    <x v="319"/>
    <n v="9.8995600000000003E-2"/>
    <n v="9.8982399999999998E-2"/>
    <n v="9.9008899999999997E-2"/>
  </r>
  <r>
    <x v="320"/>
    <n v="9.9064299999999994E-2"/>
    <n v="9.9049100000000001E-2"/>
    <n v="9.9079500000000001E-2"/>
  </r>
  <r>
    <x v="321"/>
    <n v="9.89902E-2"/>
    <n v="9.8977499999999996E-2"/>
    <n v="9.9002999999999994E-2"/>
  </r>
  <r>
    <x v="322"/>
    <n v="9.8171999999999995E-2"/>
    <n v="9.8156599999999997E-2"/>
    <n v="9.8187399999999994E-2"/>
  </r>
  <r>
    <x v="323"/>
    <n v="9.7859799999999997E-2"/>
    <n v="9.7845399999999999E-2"/>
    <n v="9.7874100000000006E-2"/>
  </r>
  <r>
    <x v="324"/>
    <n v="9.7545699999999999E-2"/>
    <n v="9.7529500000000005E-2"/>
    <n v="9.7561899999999993E-2"/>
  </r>
  <r>
    <x v="325"/>
    <n v="9.7545699999999999E-2"/>
    <n v="9.7529500000000005E-2"/>
    <n v="9.7561899999999993E-2"/>
  </r>
  <r>
    <x v="326"/>
    <n v="9.7545699999999999E-2"/>
    <n v="9.7529500000000005E-2"/>
    <n v="9.7561899999999993E-2"/>
  </r>
  <r>
    <x v="327"/>
    <n v="9.77383E-2"/>
    <n v="9.7724900000000003E-2"/>
    <n v="9.7751699999999997E-2"/>
  </r>
  <r>
    <x v="328"/>
    <n v="9.7870299999999993E-2"/>
    <n v="9.7855899999999996E-2"/>
    <n v="9.7884700000000005E-2"/>
  </r>
  <r>
    <x v="329"/>
    <n v="9.8025699999999993E-2"/>
    <n v="9.8011299999999996E-2"/>
    <n v="9.8040100000000005E-2"/>
  </r>
  <r>
    <x v="330"/>
    <n v="9.8420800000000003E-2"/>
    <n v="9.8402900000000001E-2"/>
    <n v="9.8438700000000004E-2"/>
  </r>
  <r>
    <x v="331"/>
    <n v="9.8766800000000002E-2"/>
    <n v="9.8747799999999997E-2"/>
    <n v="9.8785899999999996E-2"/>
  </r>
  <r>
    <x v="332"/>
    <n v="9.8766800000000002E-2"/>
    <n v="9.8747799999999997E-2"/>
    <n v="9.8785899999999996E-2"/>
  </r>
  <r>
    <x v="333"/>
    <n v="9.8766800000000002E-2"/>
    <n v="9.8747799999999997E-2"/>
    <n v="9.8785899999999996E-2"/>
  </r>
  <r>
    <x v="334"/>
    <n v="9.8711800000000002E-2"/>
    <n v="9.8699099999999998E-2"/>
    <n v="9.8724400000000004E-2"/>
  </r>
  <r>
    <x v="335"/>
    <n v="9.8613900000000004E-2"/>
    <n v="9.8599800000000001E-2"/>
    <n v="9.8627999999999993E-2"/>
  </r>
  <r>
    <x v="336"/>
    <n v="9.9431699999999998E-2"/>
    <n v="9.9419300000000002E-2"/>
    <n v="9.9444099999999994E-2"/>
  </r>
  <r>
    <x v="337"/>
    <n v="9.8997100000000005E-2"/>
    <n v="9.8982399999999998E-2"/>
    <n v="9.9011799999999997E-2"/>
  </r>
  <r>
    <x v="338"/>
    <n v="9.8956500000000003E-2"/>
    <n v="9.8943199999999995E-2"/>
    <n v="9.8969699999999994E-2"/>
  </r>
  <r>
    <x v="339"/>
    <n v="9.8956500000000003E-2"/>
    <n v="9.8943199999999995E-2"/>
    <n v="9.8969699999999994E-2"/>
  </r>
  <r>
    <x v="340"/>
    <n v="9.8956500000000003E-2"/>
    <n v="9.8943199999999995E-2"/>
    <n v="9.8969699999999994E-2"/>
  </r>
  <r>
    <x v="341"/>
    <n v="9.8747299999999996E-2"/>
    <n v="9.8733199999999993E-2"/>
    <n v="9.8761500000000002E-2"/>
  </r>
  <r>
    <x v="342"/>
    <n v="9.84067E-2"/>
    <n v="9.83932E-2"/>
    <n v="9.8420300000000002E-2"/>
  </r>
  <r>
    <x v="343"/>
    <n v="9.8673300000000005E-2"/>
    <n v="9.8658200000000001E-2"/>
    <n v="9.8688399999999996E-2"/>
  </r>
  <r>
    <x v="344"/>
    <n v="9.9476200000000001E-2"/>
    <n v="9.9461900000000006E-2"/>
    <n v="9.9490599999999998E-2"/>
  </r>
  <r>
    <x v="345"/>
    <n v="9.8788299999999996E-2"/>
    <n v="9.8775100000000005E-2"/>
    <n v="9.88015E-2"/>
  </r>
  <r>
    <x v="346"/>
    <n v="9.8788299999999996E-2"/>
    <n v="9.8775100000000005E-2"/>
    <n v="9.88015E-2"/>
  </r>
  <r>
    <x v="347"/>
    <n v="9.8788299999999996E-2"/>
    <n v="9.8775100000000005E-2"/>
    <n v="9.88015E-2"/>
  </r>
  <r>
    <x v="348"/>
    <n v="9.8405800000000002E-2"/>
    <n v="9.8392199999999999E-2"/>
    <n v="9.8419300000000001E-2"/>
  </r>
  <r>
    <x v="349"/>
    <n v="9.8220199999999994E-2"/>
    <n v="9.8207699999999995E-2"/>
    <n v="9.8232700000000006E-2"/>
  </r>
  <r>
    <x v="350"/>
    <n v="9.7899E-2"/>
    <n v="9.7884700000000005E-2"/>
    <n v="9.7913399999999998E-2"/>
  </r>
  <r>
    <x v="351"/>
    <n v="9.84019E-2"/>
    <n v="9.8388299999999998E-2"/>
    <n v="9.8415500000000003E-2"/>
  </r>
  <r>
    <x v="352"/>
    <n v="9.8744899999999997E-2"/>
    <n v="9.8732200000000006E-2"/>
    <n v="9.8757600000000001E-2"/>
  </r>
  <r>
    <x v="353"/>
    <n v="9.8744899999999997E-2"/>
    <n v="9.8732200000000006E-2"/>
    <n v="9.8757600000000001E-2"/>
  </r>
  <r>
    <x v="354"/>
    <n v="9.8744899999999997E-2"/>
    <n v="9.8732200000000006E-2"/>
    <n v="9.8757600000000001E-2"/>
  </r>
  <r>
    <x v="355"/>
    <n v="9.8844899999999999E-2"/>
    <n v="9.8829799999999995E-2"/>
    <n v="9.8860100000000006E-2"/>
  </r>
  <r>
    <x v="356"/>
    <n v="9.9661600000000003E-2"/>
    <n v="9.9647200000000005E-2"/>
    <n v="9.9676000000000001E-2"/>
  </r>
  <r>
    <x v="357"/>
    <n v="9.9986500000000006E-2"/>
    <n v="9.9962999999999996E-2"/>
    <n v="0.10001"/>
  </r>
  <r>
    <x v="358"/>
    <n v="9.9988800000000003E-2"/>
    <n v="9.9624400000000002E-2"/>
    <n v="0.1003532"/>
  </r>
  <r>
    <x v="359"/>
    <n v="9.98193E-2"/>
    <n v="9.9795400000000006E-2"/>
    <n v="9.9843199999999993E-2"/>
  </r>
  <r>
    <x v="360"/>
    <n v="9.98193E-2"/>
    <n v="9.9795400000000006E-2"/>
    <n v="9.9843199999999993E-2"/>
  </r>
  <r>
    <x v="361"/>
    <n v="9.98193E-2"/>
    <n v="9.9795400000000006E-2"/>
    <n v="9.9843199999999993E-2"/>
  </r>
  <r>
    <x v="362"/>
    <n v="9.94559E-2"/>
    <n v="9.9440100000000003E-2"/>
    <n v="9.9471799999999999E-2"/>
  </r>
  <r>
    <x v="363"/>
    <n v="9.9598599999999995E-2"/>
    <n v="9.9582699999999996E-2"/>
    <n v="9.9614400000000006E-2"/>
  </r>
  <r>
    <x v="364"/>
    <n v="9.9150199999999994E-2"/>
    <n v="9.9133499999999999E-2"/>
    <n v="9.9166900000000002E-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n v="6.3597000000000002E-3"/>
    <n v="6.3499999999999997E-3"/>
    <n v="6.3693999999999999E-3"/>
  </r>
  <r>
    <x v="1"/>
    <n v="6.3477000000000004E-3"/>
    <n v="6.3474999999999998E-3"/>
    <n v="6.3479000000000001E-3"/>
  </r>
  <r>
    <x v="2"/>
    <n v="6.3615E-3"/>
    <n v="6.3613000000000003E-3"/>
    <n v="6.3616999999999996E-3"/>
  </r>
  <r>
    <x v="3"/>
    <n v="6.3615E-3"/>
    <n v="6.3613000000000003E-3"/>
    <n v="6.3616999999999996E-3"/>
  </r>
  <r>
    <x v="4"/>
    <n v="6.3615E-3"/>
    <n v="6.3613000000000003E-3"/>
    <n v="6.3616999999999996E-3"/>
  </r>
  <r>
    <x v="5"/>
    <n v="6.3496000000000004E-3"/>
    <n v="6.3492000000000002E-3"/>
    <n v="6.3499999999999997E-3"/>
  </r>
  <r>
    <x v="6"/>
    <n v="6.3347000000000004E-3"/>
    <n v="6.3343000000000002E-3"/>
    <n v="6.3350999999999998E-3"/>
  </r>
  <r>
    <x v="7"/>
    <n v="6.3093000000000003E-3"/>
    <n v="6.3090999999999998E-3"/>
    <n v="6.3095E-3"/>
  </r>
  <r>
    <x v="8"/>
    <n v="6.3255000000000004E-3"/>
    <n v="6.3251000000000002E-3"/>
    <n v="6.3258999999999998E-3"/>
  </r>
  <r>
    <x v="9"/>
    <n v="6.3317E-3"/>
    <n v="6.3315000000000003E-3"/>
    <n v="6.3318999999999997E-3"/>
  </r>
  <r>
    <x v="10"/>
    <n v="6.3317E-3"/>
    <n v="6.3315000000000003E-3"/>
    <n v="6.3318999999999997E-3"/>
  </r>
  <r>
    <x v="11"/>
    <n v="6.3317E-3"/>
    <n v="6.3315000000000003E-3"/>
    <n v="6.3318999999999997E-3"/>
  </r>
  <r>
    <x v="12"/>
    <n v="6.3483000000000003E-3"/>
    <n v="6.3479000000000001E-3"/>
    <n v="6.3487999999999999E-3"/>
  </r>
  <r>
    <x v="13"/>
    <n v="6.3280999999999997E-3"/>
    <n v="6.3279E-3"/>
    <n v="6.3283000000000002E-3"/>
  </r>
  <r>
    <x v="14"/>
    <n v="6.3907E-3"/>
    <n v="6.3905000000000003E-3"/>
    <n v="6.391E-3"/>
  </r>
  <r>
    <x v="15"/>
    <n v="6.4371999999999997E-3"/>
    <n v="6.437E-3"/>
    <n v="6.4374000000000002E-3"/>
  </r>
  <r>
    <x v="16"/>
    <n v="6.4023999999999999E-3"/>
    <n v="6.4019999999999997E-3"/>
    <n v="6.4028000000000002E-3"/>
  </r>
  <r>
    <x v="17"/>
    <n v="6.4023999999999999E-3"/>
    <n v="6.4019999999999997E-3"/>
    <n v="6.4028000000000002E-3"/>
  </r>
  <r>
    <x v="18"/>
    <n v="6.4023999999999999E-3"/>
    <n v="6.4019999999999997E-3"/>
    <n v="6.4028000000000002E-3"/>
  </r>
  <r>
    <x v="19"/>
    <n v="6.4197000000000004E-3"/>
    <n v="6.4193000000000002E-3"/>
    <n v="6.4200999999999998E-3"/>
  </r>
  <r>
    <x v="20"/>
    <n v="6.4298000000000003E-3"/>
    <n v="6.4295999999999997E-3"/>
    <n v="6.43E-3"/>
  </r>
  <r>
    <x v="21"/>
    <n v="6.3857999999999996E-3"/>
    <n v="6.3856E-3"/>
    <n v="6.3860999999999996E-3"/>
  </r>
  <r>
    <x v="22"/>
    <n v="6.4115999999999999E-3"/>
    <n v="6.4114000000000003E-3"/>
    <n v="6.4118999999999999E-3"/>
  </r>
  <r>
    <x v="23"/>
    <n v="6.4104000000000001E-3"/>
    <n v="6.4101999999999996E-3"/>
    <n v="6.4105999999999998E-3"/>
  </r>
  <r>
    <x v="24"/>
    <n v="6.4104000000000001E-3"/>
    <n v="6.4101999999999996E-3"/>
    <n v="6.4105999999999998E-3"/>
  </r>
  <r>
    <x v="25"/>
    <n v="6.4104000000000001E-3"/>
    <n v="6.4101999999999996E-3"/>
    <n v="6.4105999999999998E-3"/>
  </r>
  <r>
    <x v="26"/>
    <n v="6.4764000000000002E-3"/>
    <n v="6.4761999999999997E-3"/>
    <n v="6.4765999999999999E-3"/>
  </r>
  <r>
    <x v="27"/>
    <n v="6.4244000000000002E-3"/>
    <n v="6.4241999999999997E-3"/>
    <n v="6.4245999999999999E-3"/>
  </r>
  <r>
    <x v="28"/>
    <n v="6.4467999999999999E-3"/>
    <n v="6.4466000000000002E-3"/>
    <n v="6.4469999999999996E-3"/>
  </r>
  <r>
    <x v="29"/>
    <n v="6.4792000000000001E-3"/>
    <n v="6.4787000000000004E-3"/>
    <n v="6.4796000000000003E-3"/>
  </r>
  <r>
    <x v="30"/>
    <n v="6.4476000000000004E-3"/>
    <n v="6.4473999999999998E-3"/>
    <n v="6.4478000000000001E-3"/>
  </r>
  <r>
    <x v="31"/>
    <n v="6.4476000000000004E-3"/>
    <n v="6.4473999999999998E-3"/>
    <n v="6.4478000000000001E-3"/>
  </r>
  <r>
    <x v="32"/>
    <n v="6.4476000000000004E-3"/>
    <n v="6.4473999999999998E-3"/>
    <n v="6.4478000000000001E-3"/>
  </r>
  <r>
    <x v="33"/>
    <n v="6.4521999999999999E-3"/>
    <n v="6.4520000000000003E-3"/>
    <n v="6.4523999999999996E-3"/>
  </r>
  <r>
    <x v="34"/>
    <n v="6.4831000000000003E-3"/>
    <n v="6.4828999999999998E-3"/>
    <n v="6.4834000000000003E-3"/>
  </r>
  <r>
    <x v="35"/>
    <n v="6.5649000000000002E-3"/>
    <n v="6.5646000000000003E-3"/>
    <n v="6.5650999999999999E-3"/>
  </r>
  <r>
    <x v="36"/>
    <n v="6.6046999999999998E-3"/>
    <n v="6.6045000000000001E-3"/>
    <n v="6.6049999999999998E-3"/>
  </r>
  <r>
    <x v="37"/>
    <n v="6.6032E-3"/>
    <n v="6.6027999999999998E-3"/>
    <n v="6.6036999999999997E-3"/>
  </r>
  <r>
    <x v="38"/>
    <n v="6.6032E-3"/>
    <n v="6.6027999999999998E-3"/>
    <n v="6.6036999999999997E-3"/>
  </r>
  <r>
    <x v="39"/>
    <n v="6.6032E-3"/>
    <n v="6.6027999999999998E-3"/>
    <n v="6.6036999999999997E-3"/>
  </r>
  <r>
    <x v="40"/>
    <n v="6.5759E-3"/>
    <n v="6.5759E-3"/>
    <n v="6.5759E-3"/>
  </r>
  <r>
    <x v="41"/>
    <n v="6.5601000000000001E-3"/>
    <n v="6.5598999999999996E-3"/>
    <n v="6.5602999999999998E-3"/>
  </r>
  <r>
    <x v="42"/>
    <n v="6.4789000000000001E-3"/>
    <n v="6.4787000000000004E-3"/>
    <n v="6.4792000000000001E-3"/>
  </r>
  <r>
    <x v="43"/>
    <n v="6.5247999999999999E-3"/>
    <n v="6.5243999999999996E-3"/>
    <n v="6.5252000000000001E-3"/>
  </r>
  <r>
    <x v="44"/>
    <n v="6.5652999999999996E-3"/>
    <n v="6.5650999999999999E-3"/>
    <n v="6.5655000000000002E-3"/>
  </r>
  <r>
    <x v="45"/>
    <n v="6.5652999999999996E-3"/>
    <n v="6.5650999999999999E-3"/>
    <n v="6.5655000000000002E-3"/>
  </r>
  <r>
    <x v="46"/>
    <n v="6.5652999999999996E-3"/>
    <n v="6.5650999999999999E-3"/>
    <n v="6.5655000000000002E-3"/>
  </r>
  <r>
    <x v="47"/>
    <n v="6.6055999999999997E-3"/>
    <n v="6.6054E-3"/>
    <n v="6.6058000000000002E-3"/>
  </r>
  <r>
    <x v="48"/>
    <n v="6.5786999999999998E-3"/>
    <n v="6.5785000000000001E-3"/>
    <n v="6.5789000000000004E-3"/>
  </r>
  <r>
    <x v="49"/>
    <n v="6.6100000000000004E-3"/>
    <n v="6.6100000000000004E-3"/>
    <n v="6.6100000000000004E-3"/>
  </r>
  <r>
    <x v="50"/>
    <n v="6.6829000000000003E-3"/>
    <n v="6.6826999999999998E-3"/>
    <n v="6.6831E-3"/>
  </r>
  <r>
    <x v="51"/>
    <n v="6.7048000000000003E-3"/>
    <n v="6.7045999999999998E-3"/>
    <n v="6.7051000000000003E-3"/>
  </r>
  <r>
    <x v="52"/>
    <n v="6.7048000000000003E-3"/>
    <n v="6.7045999999999998E-3"/>
    <n v="6.7051000000000003E-3"/>
  </r>
  <r>
    <x v="53"/>
    <n v="6.7048000000000003E-3"/>
    <n v="6.7045999999999998E-3"/>
    <n v="6.7051000000000003E-3"/>
  </r>
  <r>
    <x v="54"/>
    <n v="6.6847E-3"/>
    <n v="6.6844000000000001E-3"/>
    <n v="6.6848999999999997E-3"/>
  </r>
  <r>
    <x v="55"/>
    <n v="6.7038999999999996E-3"/>
    <n v="6.7036999999999999E-3"/>
    <n v="6.7041999999999996E-3"/>
  </r>
  <r>
    <x v="56"/>
    <n v="6.7156000000000004E-3"/>
    <n v="6.7153999999999998E-3"/>
    <n v="6.7159000000000003E-3"/>
  </r>
  <r>
    <x v="57"/>
    <n v="6.6601999999999998E-3"/>
    <n v="6.6600000000000001E-3"/>
    <n v="6.6604000000000003E-3"/>
  </r>
  <r>
    <x v="58"/>
    <n v="6.6400000000000001E-3"/>
    <n v="6.6400000000000001E-3"/>
    <n v="6.6400000000000001E-3"/>
  </r>
  <r>
    <x v="59"/>
    <n v="6.6400000000000001E-3"/>
    <n v="6.6400000000000001E-3"/>
    <n v="6.6400000000000001E-3"/>
  </r>
  <r>
    <x v="60"/>
    <n v="6.6400000000000001E-3"/>
    <n v="6.6400000000000001E-3"/>
    <n v="6.6400000000000001E-3"/>
  </r>
  <r>
    <x v="61"/>
    <n v="6.6606E-3"/>
    <n v="6.6604000000000003E-3"/>
    <n v="6.6607999999999997E-3"/>
  </r>
  <r>
    <x v="62"/>
    <n v="6.7066000000000001E-3"/>
    <n v="6.7064000000000004E-3"/>
    <n v="6.7069E-3"/>
  </r>
  <r>
    <x v="63"/>
    <n v="6.7146999999999997E-3"/>
    <n v="6.7145E-3"/>
    <n v="6.7149999999999996E-3"/>
  </r>
  <r>
    <x v="64"/>
    <n v="6.7641999999999997E-3"/>
    <n v="6.764E-3"/>
    <n v="6.7644999999999997E-3"/>
  </r>
  <r>
    <x v="65"/>
    <n v="6.7597000000000004E-3"/>
    <n v="6.7593999999999996E-3"/>
    <n v="6.7599000000000001E-3"/>
  </r>
  <r>
    <x v="66"/>
    <n v="6.7597000000000004E-3"/>
    <n v="6.7593999999999996E-3"/>
    <n v="6.7599000000000001E-3"/>
  </r>
  <r>
    <x v="67"/>
    <n v="6.7597000000000004E-3"/>
    <n v="6.7593999999999996E-3"/>
    <n v="6.7599000000000001E-3"/>
  </r>
  <r>
    <x v="68"/>
    <n v="6.7889999999999999E-3"/>
    <n v="6.7888000000000002E-3"/>
    <n v="6.7892999999999998E-3"/>
  </r>
  <r>
    <x v="69"/>
    <n v="6.7615000000000001E-3"/>
    <n v="6.7612999999999996E-3"/>
    <n v="6.7616999999999998E-3"/>
  </r>
  <r>
    <x v="70"/>
    <n v="6.7419000000000003E-3"/>
    <n v="6.7416999999999998E-3"/>
    <n v="6.7421E-3"/>
  </r>
  <r>
    <x v="71"/>
    <n v="6.7692999999999998E-3"/>
    <n v="6.7691000000000001E-3"/>
    <n v="6.7695000000000003E-3"/>
  </r>
  <r>
    <x v="72"/>
    <n v="6.7314999999999996E-3"/>
    <n v="6.7311999999999997E-3"/>
    <n v="6.7317000000000002E-3"/>
  </r>
  <r>
    <x v="73"/>
    <n v="6.7314999999999996E-3"/>
    <n v="6.7311999999999997E-3"/>
    <n v="6.7317000000000002E-3"/>
  </r>
  <r>
    <x v="74"/>
    <n v="6.7314999999999996E-3"/>
    <n v="6.7311999999999997E-3"/>
    <n v="6.7317000000000002E-3"/>
  </r>
  <r>
    <x v="75"/>
    <n v="6.7016999999999997E-3"/>
    <n v="6.7015E-3"/>
    <n v="6.7019000000000002E-3"/>
  </r>
  <r>
    <x v="76"/>
    <n v="6.7016999999999997E-3"/>
    <n v="6.7015E-3"/>
    <n v="6.7019000000000002E-3"/>
  </r>
  <r>
    <x v="77"/>
    <n v="6.7172000000000004E-3"/>
    <n v="6.7168000000000002E-3"/>
    <n v="6.7177000000000001E-3"/>
  </r>
  <r>
    <x v="78"/>
    <n v="6.7169999999999999E-3"/>
    <n v="6.7168000000000002E-3"/>
    <n v="6.7172000000000004E-3"/>
  </r>
  <r>
    <x v="79"/>
    <n v="6.7020999999999999E-3"/>
    <n v="6.7019000000000002E-3"/>
    <n v="6.7023999999999999E-3"/>
  </r>
  <r>
    <x v="80"/>
    <n v="6.7020999999999999E-3"/>
    <n v="6.7019000000000002E-3"/>
    <n v="6.7023999999999999E-3"/>
  </r>
  <r>
    <x v="81"/>
    <n v="6.7020999999999999E-3"/>
    <n v="6.7019000000000002E-3"/>
    <n v="6.7023999999999999E-3"/>
  </r>
  <r>
    <x v="82"/>
    <n v="6.6414000000000004E-3"/>
    <n v="6.6408999999999999E-3"/>
    <n v="6.6417999999999998E-3"/>
  </r>
  <r>
    <x v="83"/>
    <n v="6.6753000000000003E-3"/>
    <n v="6.6750999999999998E-3"/>
    <n v="6.6755E-3"/>
  </r>
  <r>
    <x v="84"/>
    <n v="6.6464999999999996E-3"/>
    <n v="6.6461999999999997E-3"/>
    <n v="6.6467000000000002E-3"/>
  </r>
  <r>
    <x v="85"/>
    <n v="6.6169999999999996E-3"/>
    <n v="6.6167999999999999E-3"/>
    <n v="6.6172000000000002E-3"/>
  </r>
  <r>
    <x v="86"/>
    <n v="6.6682E-3"/>
    <n v="6.6680000000000003E-3"/>
    <n v="6.6683999999999997E-3"/>
  </r>
  <r>
    <x v="87"/>
    <n v="6.6682E-3"/>
    <n v="6.6680000000000003E-3"/>
    <n v="6.6683999999999997E-3"/>
  </r>
  <r>
    <x v="88"/>
    <n v="6.6682E-3"/>
    <n v="6.6680000000000003E-3"/>
    <n v="6.6683999999999997E-3"/>
  </r>
  <r>
    <x v="89"/>
    <n v="6.6584000000000001E-3"/>
    <n v="6.6582000000000004E-3"/>
    <n v="6.6585999999999998E-3"/>
  </r>
  <r>
    <x v="90"/>
    <n v="6.6940999999999997E-3"/>
    <n v="6.6937999999999998E-3"/>
    <n v="6.6943000000000003E-3"/>
  </r>
  <r>
    <x v="91"/>
    <n v="6.6673000000000001E-3"/>
    <n v="6.6670999999999996E-3"/>
    <n v="6.6674999999999998E-3"/>
  </r>
  <r>
    <x v="92"/>
    <n v="6.8284000000000001E-3"/>
    <n v="6.8282000000000004E-3"/>
    <n v="6.8287E-3"/>
  </r>
  <r>
    <x v="93"/>
    <n v="6.8060999999999998E-3"/>
    <n v="6.8059000000000001E-3"/>
    <n v="6.8063999999999998E-3"/>
  </r>
  <r>
    <x v="94"/>
    <n v="6.8060999999999998E-3"/>
    <n v="6.8059000000000001E-3"/>
    <n v="6.8063999999999998E-3"/>
  </r>
  <r>
    <x v="95"/>
    <n v="6.8060999999999998E-3"/>
    <n v="6.8059000000000001E-3"/>
    <n v="6.8063999999999998E-3"/>
  </r>
  <r>
    <x v="96"/>
    <n v="6.7657999999999998E-3"/>
    <n v="6.7654000000000004E-3"/>
    <n v="6.7663000000000003E-3"/>
  </r>
  <r>
    <x v="97"/>
    <n v="6.8288999999999997E-3"/>
    <n v="6.8287E-3"/>
    <n v="6.8291999999999997E-3"/>
  </r>
  <r>
    <x v="98"/>
    <n v="6.7777999999999996E-3"/>
    <n v="6.7773E-3"/>
    <n v="6.7781999999999999E-3"/>
  </r>
  <r>
    <x v="99"/>
    <n v="6.9192000000000004E-3"/>
    <n v="6.9189000000000004E-3"/>
    <n v="6.9194E-3"/>
  </r>
  <r>
    <x v="100"/>
    <n v="6.9521000000000001E-3"/>
    <n v="6.9515999999999996E-3"/>
    <n v="6.9525999999999998E-3"/>
  </r>
  <r>
    <x v="101"/>
    <n v="6.9521000000000001E-3"/>
    <n v="6.9515999999999996E-3"/>
    <n v="6.9525999999999998E-3"/>
  </r>
  <r>
    <x v="102"/>
    <n v="6.9521000000000001E-3"/>
    <n v="6.9515999999999996E-3"/>
    <n v="6.9525999999999998E-3"/>
  </r>
  <r>
    <x v="103"/>
    <n v="6.9963999999999998E-3"/>
    <n v="6.9959000000000002E-3"/>
    <n v="6.9969000000000003E-3"/>
  </r>
  <r>
    <x v="104"/>
    <n v="6.9858999999999997E-3"/>
    <n v="6.9855999999999998E-3"/>
    <n v="6.9861000000000003E-3"/>
  </r>
  <r>
    <x v="105"/>
    <n v="7.038E-3"/>
    <n v="7.0377E-3"/>
    <n v="7.0381999999999997E-3"/>
  </r>
  <r>
    <x v="106"/>
    <n v="7.0179999999999999E-3"/>
    <n v="7.0175000000000003E-3"/>
    <n v="7.0185000000000004E-3"/>
  </r>
  <r>
    <x v="107"/>
    <n v="7.0334999999999998E-3"/>
    <n v="7.0327999999999996E-3"/>
    <n v="7.0343000000000003E-3"/>
  </r>
  <r>
    <x v="108"/>
    <n v="7.0334999999999998E-3"/>
    <n v="7.0327999999999996E-3"/>
    <n v="7.0343000000000003E-3"/>
  </r>
  <r>
    <x v="109"/>
    <n v="7.0334999999999998E-3"/>
    <n v="7.0327999999999996E-3"/>
    <n v="7.0343000000000003E-3"/>
  </r>
  <r>
    <x v="110"/>
    <n v="7.1133000000000004E-3"/>
    <n v="7.1127999999999999E-3"/>
    <n v="7.1138E-3"/>
  </r>
  <r>
    <x v="111"/>
    <n v="7.0667999999999998E-3"/>
    <n v="7.0666000000000001E-3"/>
    <n v="7.0670999999999998E-3"/>
  </r>
  <r>
    <x v="112"/>
    <n v="6.9715000000000003E-3"/>
    <n v="6.9709999999999998E-3"/>
    <n v="6.9719999999999999E-3"/>
  </r>
  <r>
    <x v="113"/>
    <n v="7.0051999999999996E-3"/>
    <n v="7.0047E-3"/>
    <n v="7.0057000000000001E-3"/>
  </r>
  <r>
    <x v="114"/>
    <n v="6.9645000000000002E-3"/>
    <n v="6.9642000000000003E-3"/>
    <n v="6.9646999999999999E-3"/>
  </r>
  <r>
    <x v="115"/>
    <n v="6.9645000000000002E-3"/>
    <n v="6.9642000000000003E-3"/>
    <n v="6.9646999999999999E-3"/>
  </r>
  <r>
    <x v="116"/>
    <n v="6.9645000000000002E-3"/>
    <n v="6.9642000000000003E-3"/>
    <n v="6.9646999999999999E-3"/>
  </r>
  <r>
    <x v="117"/>
    <n v="7.0340000000000003E-3"/>
    <n v="7.0337999999999998E-3"/>
    <n v="7.0343000000000003E-3"/>
  </r>
  <r>
    <x v="118"/>
    <n v="7.0270999999999997E-3"/>
    <n v="7.0269E-3"/>
    <n v="7.0273999999999996E-3"/>
  </r>
  <r>
    <x v="119"/>
    <n v="7.0004999999999998E-3"/>
    <n v="7.0003000000000001E-3"/>
    <n v="7.0007999999999997E-3"/>
  </r>
  <r>
    <x v="120"/>
    <n v="6.8653000000000004E-3"/>
    <n v="6.8647999999999999E-3"/>
    <n v="6.8656999999999998E-3"/>
  </r>
  <r>
    <x v="121"/>
    <n v="6.9115000000000001E-3"/>
    <n v="6.9113000000000004E-3"/>
    <n v="6.9118000000000001E-3"/>
  </r>
  <r>
    <x v="122"/>
    <n v="6.9115000000000001E-3"/>
    <n v="6.9113000000000004E-3"/>
    <n v="6.9118000000000001E-3"/>
  </r>
  <r>
    <x v="123"/>
    <n v="6.9115000000000001E-3"/>
    <n v="6.9113000000000004E-3"/>
    <n v="6.9118000000000001E-3"/>
  </r>
  <r>
    <x v="124"/>
    <n v="6.9455999999999997E-3"/>
    <n v="6.9454E-3"/>
    <n v="6.9458000000000002E-3"/>
  </r>
  <r>
    <x v="125"/>
    <n v="7.0197000000000002E-3"/>
    <n v="7.0194999999999997E-3"/>
    <n v="7.0200000000000002E-3"/>
  </r>
  <r>
    <x v="126"/>
    <n v="6.9705000000000001E-3"/>
    <n v="6.9699999999999996E-3"/>
    <n v="6.9709999999999998E-3"/>
  </r>
  <r>
    <x v="127"/>
    <n v="6.8555999999999999E-3"/>
    <n v="6.8554000000000002E-3"/>
    <n v="6.8557999999999996E-3"/>
  </r>
  <r>
    <x v="128"/>
    <n v="6.8833999999999996E-3"/>
    <n v="6.8831999999999999E-3"/>
    <n v="6.8837000000000004E-3"/>
  </r>
  <r>
    <x v="129"/>
    <n v="6.8833999999999996E-3"/>
    <n v="6.8831999999999999E-3"/>
    <n v="6.8837000000000004E-3"/>
  </r>
  <r>
    <x v="130"/>
    <n v="6.8833999999999996E-3"/>
    <n v="6.8831999999999999E-3"/>
    <n v="6.8837000000000004E-3"/>
  </r>
  <r>
    <x v="131"/>
    <n v="6.7437E-3"/>
    <n v="6.7435000000000004E-3"/>
    <n v="6.7438999999999997E-3"/>
  </r>
  <r>
    <x v="132"/>
    <n v="6.7777999999999996E-3"/>
    <n v="6.7773E-3"/>
    <n v="6.7781999999999999E-3"/>
  </r>
  <r>
    <x v="133"/>
    <n v="6.8186999999999996E-3"/>
    <n v="6.8183999999999996E-3"/>
    <n v="6.8189000000000001E-3"/>
  </r>
  <r>
    <x v="134"/>
    <n v="6.8634000000000004E-3"/>
    <n v="6.8628999999999999E-3"/>
    <n v="6.8637999999999998E-3"/>
  </r>
  <r>
    <x v="135"/>
    <n v="6.8536999999999999E-3"/>
    <n v="6.8535000000000002E-3"/>
    <n v="6.8539999999999998E-3"/>
  </r>
  <r>
    <x v="136"/>
    <n v="6.8536999999999999E-3"/>
    <n v="6.8535000000000002E-3"/>
    <n v="6.8539999999999998E-3"/>
  </r>
  <r>
    <x v="137"/>
    <n v="6.8536999999999999E-3"/>
    <n v="6.8535000000000002E-3"/>
    <n v="6.8539999999999998E-3"/>
  </r>
  <r>
    <x v="138"/>
    <n v="6.8986000000000004E-3"/>
    <n v="6.8983999999999998E-3"/>
    <n v="6.8989000000000003E-3"/>
  </r>
  <r>
    <x v="139"/>
    <n v="6.9186999999999999E-3"/>
    <n v="6.9185000000000002E-3"/>
    <n v="6.9189000000000004E-3"/>
  </r>
  <r>
    <x v="140"/>
    <n v="6.9616000000000001E-3"/>
    <n v="6.9613000000000001E-3"/>
    <n v="6.9617999999999998E-3"/>
  </r>
  <r>
    <x v="141"/>
    <n v="6.9398000000000003E-3"/>
    <n v="6.9395999999999998E-3"/>
    <n v="6.9401000000000003E-3"/>
  </r>
  <r>
    <x v="142"/>
    <n v="7.0159999999999997E-3"/>
    <n v="7.0155E-3"/>
    <n v="7.0165000000000002E-3"/>
  </r>
  <r>
    <x v="143"/>
    <n v="7.0159999999999997E-3"/>
    <n v="7.0155E-3"/>
    <n v="7.0165000000000002E-3"/>
  </r>
  <r>
    <x v="144"/>
    <n v="7.0159999999999997E-3"/>
    <n v="7.0155E-3"/>
    <n v="7.0165000000000002E-3"/>
  </r>
  <r>
    <x v="145"/>
    <n v="7.0045000000000003E-3"/>
    <n v="7.0042000000000004E-3"/>
    <n v="7.0047E-3"/>
  </r>
  <r>
    <x v="146"/>
    <n v="6.9321000000000001E-3"/>
    <n v="6.9319000000000004E-3"/>
    <n v="6.9324E-3"/>
  </r>
  <r>
    <x v="147"/>
    <n v="6.9043999999999998E-3"/>
    <n v="6.9040999999999998E-3"/>
    <n v="6.9046000000000003E-3"/>
  </r>
  <r>
    <x v="148"/>
    <n v="6.9442000000000002E-3"/>
    <n v="6.9439000000000002E-3"/>
    <n v="6.9443999999999999E-3"/>
  </r>
  <r>
    <x v="149"/>
    <n v="6.9490000000000003E-3"/>
    <n v="6.9487000000000004E-3"/>
    <n v="6.9492E-3"/>
  </r>
  <r>
    <x v="150"/>
    <n v="6.9490000000000003E-3"/>
    <n v="6.9487000000000004E-3"/>
    <n v="6.9492E-3"/>
  </r>
  <r>
    <x v="151"/>
    <n v="6.9490000000000003E-3"/>
    <n v="6.9487000000000004E-3"/>
    <n v="6.9492E-3"/>
  </r>
  <r>
    <x v="152"/>
    <n v="7.0014999999999999E-3"/>
    <n v="7.0013000000000002E-3"/>
    <n v="7.0017999999999999E-3"/>
  </r>
  <r>
    <x v="153"/>
    <n v="6.9484999999999998E-3"/>
    <n v="6.9483000000000001E-3"/>
    <n v="6.9487000000000004E-3"/>
  </r>
  <r>
    <x v="154"/>
    <n v="7.0035000000000002E-3"/>
    <n v="7.0032000000000002E-3"/>
    <n v="7.0036999999999999E-3"/>
  </r>
  <r>
    <x v="155"/>
    <n v="6.9629999999999996E-3"/>
    <n v="6.9627999999999999E-3"/>
    <n v="6.9633000000000004E-3"/>
  </r>
  <r>
    <x v="156"/>
    <n v="6.9032E-3"/>
    <n v="6.9027000000000003E-3"/>
    <n v="6.9036000000000002E-3"/>
  </r>
  <r>
    <x v="157"/>
    <n v="6.9032E-3"/>
    <n v="6.9027000000000003E-3"/>
    <n v="6.9036000000000002E-3"/>
  </r>
  <r>
    <x v="158"/>
    <n v="6.9032E-3"/>
    <n v="6.9027000000000003E-3"/>
    <n v="6.9036000000000002E-3"/>
  </r>
  <r>
    <x v="159"/>
    <n v="6.9201000000000002E-3"/>
    <n v="6.9198999999999997E-3"/>
    <n v="6.9204000000000002E-3"/>
  </r>
  <r>
    <x v="160"/>
    <n v="6.8982000000000002E-3"/>
    <n v="6.8979000000000002E-3"/>
    <n v="6.8983999999999998E-3"/>
  </r>
  <r>
    <x v="161"/>
    <n v="6.9211000000000003E-3"/>
    <n v="6.9208000000000004E-3"/>
    <n v="6.9213E-3"/>
  </r>
  <r>
    <x v="162"/>
    <n v="6.9654000000000001E-3"/>
    <n v="6.9652000000000004E-3"/>
    <n v="6.9657E-3"/>
  </r>
  <r>
    <x v="163"/>
    <n v="6.9465999999999998E-3"/>
    <n v="6.9462999999999999E-3"/>
    <n v="6.9468000000000004E-3"/>
  </r>
  <r>
    <x v="164"/>
    <n v="6.9465999999999998E-3"/>
    <n v="6.9462999999999999E-3"/>
    <n v="6.9468000000000004E-3"/>
  </r>
  <r>
    <x v="165"/>
    <n v="6.9465999999999998E-3"/>
    <n v="6.9462999999999999E-3"/>
    <n v="6.9468000000000004E-3"/>
  </r>
  <r>
    <x v="166"/>
    <n v="6.9157999999999997E-3"/>
    <n v="6.9156E-3"/>
    <n v="6.9160999999999997E-3"/>
  </r>
  <r>
    <x v="167"/>
    <n v="6.8805999999999997E-3"/>
    <n v="6.8804000000000001E-3"/>
    <n v="6.8808000000000003E-3"/>
  </r>
  <r>
    <x v="168"/>
    <n v="6.8945999999999999E-3"/>
    <n v="6.8941000000000002E-3"/>
    <n v="6.8951000000000004E-3"/>
  </r>
  <r>
    <x v="169"/>
    <n v="6.8729999999999998E-3"/>
    <n v="6.8728000000000001E-3"/>
    <n v="6.8732999999999997E-3"/>
  </r>
  <r>
    <x v="170"/>
    <n v="6.8500000000000002E-3"/>
    <n v="6.8497000000000002E-3"/>
    <n v="6.8501999999999999E-3"/>
  </r>
  <r>
    <x v="171"/>
    <n v="6.8500000000000002E-3"/>
    <n v="6.8497000000000002E-3"/>
    <n v="6.8501999999999999E-3"/>
  </r>
  <r>
    <x v="172"/>
    <n v="6.8500000000000002E-3"/>
    <n v="6.8497000000000002E-3"/>
    <n v="6.8501999999999999E-3"/>
  </r>
  <r>
    <x v="173"/>
    <n v="6.842E-3"/>
    <n v="6.8418000000000003E-3"/>
    <n v="6.8421999999999997E-3"/>
  </r>
  <r>
    <x v="174"/>
    <n v="6.9103000000000003E-3"/>
    <n v="6.9103000000000003E-3"/>
    <n v="6.9103000000000003E-3"/>
  </r>
  <r>
    <x v="175"/>
    <n v="6.8877000000000001E-3"/>
    <n v="6.8875000000000004E-3"/>
    <n v="6.888E-3"/>
  </r>
  <r>
    <x v="176"/>
    <n v="6.9350000000000002E-3"/>
    <n v="6.9347999999999996E-3"/>
    <n v="6.9351999999999999E-3"/>
  </r>
  <r>
    <x v="177"/>
    <n v="6.9128999999999996E-3"/>
    <n v="6.9126999999999999E-3"/>
    <n v="6.9132000000000004E-3"/>
  </r>
  <r>
    <x v="178"/>
    <n v="6.9128999999999996E-3"/>
    <n v="6.9126999999999999E-3"/>
    <n v="6.9132000000000004E-3"/>
  </r>
  <r>
    <x v="179"/>
    <n v="6.9128999999999996E-3"/>
    <n v="6.9126999999999999E-3"/>
    <n v="6.9132000000000004E-3"/>
  </r>
  <r>
    <x v="180"/>
    <n v="6.9344999999999997E-3"/>
    <n v="6.9343E-3"/>
    <n v="6.9347999999999996E-3"/>
  </r>
  <r>
    <x v="181"/>
    <n v="6.9557000000000004E-3"/>
    <n v="6.9554999999999999E-3"/>
    <n v="6.9560000000000004E-3"/>
  </r>
  <r>
    <x v="182"/>
    <n v="6.9620000000000003E-3"/>
    <n v="6.9617999999999998E-3"/>
    <n v="6.9623000000000003E-3"/>
  </r>
  <r>
    <x v="183"/>
    <n v="6.8944000000000002E-3"/>
    <n v="6.8941000000000002E-3"/>
    <n v="6.8945999999999999E-3"/>
  </r>
  <r>
    <x v="184"/>
    <n v="6.9211000000000003E-3"/>
    <n v="6.9208000000000004E-3"/>
    <n v="6.9213E-3"/>
  </r>
  <r>
    <x v="185"/>
    <n v="6.9211000000000003E-3"/>
    <n v="6.9208000000000004E-3"/>
    <n v="6.9213E-3"/>
  </r>
  <r>
    <x v="186"/>
    <n v="6.9211000000000003E-3"/>
    <n v="6.9208000000000004E-3"/>
    <n v="6.9213E-3"/>
  </r>
  <r>
    <x v="187"/>
    <n v="6.8415000000000004E-3"/>
    <n v="6.8412999999999998E-3"/>
    <n v="6.8418000000000003E-3"/>
  </r>
  <r>
    <x v="188"/>
    <n v="6.8182E-3"/>
    <n v="6.8180000000000003E-3"/>
    <n v="6.8183999999999996E-3"/>
  </r>
  <r>
    <x v="189"/>
    <n v="6.8339999999999998E-3"/>
    <n v="6.8338000000000001E-3"/>
    <n v="6.8342999999999998E-3"/>
  </r>
  <r>
    <x v="190"/>
    <n v="6.8396999999999998E-3"/>
    <n v="6.8393999999999998E-3"/>
    <n v="6.8399000000000003E-3"/>
  </r>
  <r>
    <x v="191"/>
    <n v="6.7834999999999996E-3"/>
    <n v="6.7832999999999999E-3"/>
    <n v="6.7838000000000004E-3"/>
  </r>
  <r>
    <x v="192"/>
    <n v="6.7834999999999996E-3"/>
    <n v="6.7832999999999999E-3"/>
    <n v="6.7838000000000004E-3"/>
  </r>
  <r>
    <x v="193"/>
    <n v="6.7834999999999996E-3"/>
    <n v="6.7832999999999999E-3"/>
    <n v="6.7838000000000004E-3"/>
  </r>
  <r>
    <x v="194"/>
    <n v="6.7688000000000002E-3"/>
    <n v="6.7685999999999996E-3"/>
    <n v="6.7691000000000001E-3"/>
  </r>
  <r>
    <x v="195"/>
    <n v="6.7169999999999999E-3"/>
    <n v="6.7168000000000002E-3"/>
    <n v="6.7172000000000004E-3"/>
  </r>
  <r>
    <x v="196"/>
    <n v="6.7603999999999997E-3"/>
    <n v="6.7599000000000001E-3"/>
    <n v="6.7608E-3"/>
  </r>
  <r>
    <x v="197"/>
    <n v="6.7241999999999996E-3"/>
    <n v="6.7239999999999999E-3"/>
    <n v="6.7244000000000002E-3"/>
  </r>
  <r>
    <x v="198"/>
    <n v="6.7219999999999997E-3"/>
    <n v="6.7216999999999997E-3"/>
    <n v="6.7222000000000002E-3"/>
  </r>
  <r>
    <x v="199"/>
    <n v="6.7219999999999997E-3"/>
    <n v="6.7216999999999997E-3"/>
    <n v="6.7222000000000002E-3"/>
  </r>
  <r>
    <x v="200"/>
    <n v="6.7219999999999997E-3"/>
    <n v="6.7216999999999997E-3"/>
    <n v="6.7222000000000002E-3"/>
  </r>
  <r>
    <x v="201"/>
    <n v="6.7876999999999998E-3"/>
    <n v="6.7873999999999999E-3"/>
    <n v="6.7879000000000004E-3"/>
  </r>
  <r>
    <x v="202"/>
    <n v="6.8243000000000002E-3"/>
    <n v="6.8240000000000002E-3"/>
    <n v="6.8244999999999998E-3"/>
  </r>
  <r>
    <x v="203"/>
    <n v="6.8275000000000002E-3"/>
    <n v="6.8272999999999997E-3"/>
    <n v="6.8278000000000002E-3"/>
  </r>
  <r>
    <x v="204"/>
    <n v="6.8060999999999998E-3"/>
    <n v="6.8059000000000001E-3"/>
    <n v="6.8063999999999998E-3"/>
  </r>
  <r>
    <x v="205"/>
    <n v="6.7757E-3"/>
    <n v="6.7755000000000003E-3"/>
    <n v="6.7758999999999996E-3"/>
  </r>
  <r>
    <x v="206"/>
    <n v="6.7757E-3"/>
    <n v="6.7755000000000003E-3"/>
    <n v="6.7758999999999996E-3"/>
  </r>
  <r>
    <x v="207"/>
    <n v="6.7757E-3"/>
    <n v="6.7755000000000003E-3"/>
    <n v="6.7758999999999996E-3"/>
  </r>
  <r>
    <x v="208"/>
    <n v="6.731E-3"/>
    <n v="6.7308000000000003E-3"/>
    <n v="6.7311999999999997E-3"/>
  </r>
  <r>
    <x v="209"/>
    <n v="6.7350999999999999E-3"/>
    <n v="6.7349000000000003E-3"/>
    <n v="6.7352999999999996E-3"/>
  </r>
  <r>
    <x v="210"/>
    <n v="6.7007999999999998E-3"/>
    <n v="6.7006000000000001E-3"/>
    <n v="6.7010000000000004E-3"/>
  </r>
  <r>
    <x v="211"/>
    <n v="6.6328000000000003E-3"/>
    <n v="6.6325999999999998E-3"/>
    <n v="6.633E-3"/>
  </r>
  <r>
    <x v="212"/>
    <n v="6.7669999999999996E-3"/>
    <n v="6.7667999999999999E-3"/>
    <n v="6.7672000000000001E-3"/>
  </r>
  <r>
    <x v="213"/>
    <n v="6.7669999999999996E-3"/>
    <n v="6.7667999999999999E-3"/>
    <n v="6.7672000000000001E-3"/>
  </r>
  <r>
    <x v="214"/>
    <n v="6.7669999999999996E-3"/>
    <n v="6.7667999999999999E-3"/>
    <n v="6.7672000000000001E-3"/>
  </r>
  <r>
    <x v="215"/>
    <n v="6.8047999999999997E-3"/>
    <n v="6.8044999999999998E-3"/>
    <n v="6.8050000000000003E-3"/>
  </r>
  <r>
    <x v="216"/>
    <n v="6.7724999999999999E-3"/>
    <n v="6.7723000000000002E-3"/>
    <n v="6.7727000000000004E-3"/>
  </r>
  <r>
    <x v="217"/>
    <n v="6.8008000000000001E-3"/>
    <n v="6.8008000000000001E-3"/>
    <n v="6.8008000000000001E-3"/>
  </r>
  <r>
    <x v="218"/>
    <n v="6.7765999999999998E-3"/>
    <n v="6.7764000000000001E-3"/>
    <n v="6.7768999999999998E-3"/>
  </r>
  <r>
    <x v="219"/>
    <n v="6.7707000000000002E-3"/>
    <n v="6.7704000000000002E-3"/>
    <n v="6.7708999999999998E-3"/>
  </r>
  <r>
    <x v="220"/>
    <n v="6.7707000000000002E-3"/>
    <n v="6.7704000000000002E-3"/>
    <n v="6.7708999999999998E-3"/>
  </r>
  <r>
    <x v="221"/>
    <n v="6.7707000000000002E-3"/>
    <n v="6.7704000000000002E-3"/>
    <n v="6.7708999999999998E-3"/>
  </r>
  <r>
    <x v="222"/>
    <n v="6.7498999999999997E-3"/>
    <n v="6.7498999999999997E-3"/>
    <n v="6.7498999999999997E-3"/>
  </r>
  <r>
    <x v="223"/>
    <n v="6.7692999999999998E-3"/>
    <n v="6.7691000000000001E-3"/>
    <n v="6.7695000000000003E-3"/>
  </r>
  <r>
    <x v="224"/>
    <n v="6.7825999999999997E-3"/>
    <n v="6.7824000000000001E-3"/>
    <n v="6.7828000000000003E-3"/>
  </r>
  <r>
    <x v="225"/>
    <n v="6.7624E-3"/>
    <n v="6.7622000000000003E-3"/>
    <n v="6.7625999999999997E-3"/>
  </r>
  <r>
    <x v="226"/>
    <n v="6.7926999999999996E-3"/>
    <n v="6.7924999999999999E-3"/>
    <n v="6.7930000000000004E-3"/>
  </r>
  <r>
    <x v="227"/>
    <n v="6.7926999999999996E-3"/>
    <n v="6.7924999999999999E-3"/>
    <n v="6.7930000000000004E-3"/>
  </r>
  <r>
    <x v="228"/>
    <n v="6.7926999999999996E-3"/>
    <n v="6.7924999999999999E-3"/>
    <n v="6.7930000000000004E-3"/>
  </r>
  <r>
    <x v="229"/>
    <n v="6.7632999999999999E-3"/>
    <n v="6.7631000000000002E-3"/>
    <n v="6.7635999999999998E-3"/>
  </r>
  <r>
    <x v="230"/>
    <n v="6.7803000000000004E-3"/>
    <n v="6.7800999999999998E-3"/>
    <n v="6.7805000000000001E-3"/>
  </r>
  <r>
    <x v="231"/>
    <n v="6.79E-3"/>
    <n v="6.7897000000000001E-3"/>
    <n v="6.7901999999999997E-3"/>
  </r>
  <r>
    <x v="232"/>
    <n v="6.7419000000000003E-3"/>
    <n v="6.7416999999999998E-3"/>
    <n v="6.7421E-3"/>
  </r>
  <r>
    <x v="233"/>
    <n v="6.8094000000000002E-3"/>
    <n v="6.8091999999999996E-3"/>
    <n v="6.8095999999999999E-3"/>
  </r>
  <r>
    <x v="234"/>
    <n v="6.8094000000000002E-3"/>
    <n v="6.8091999999999996E-3"/>
    <n v="6.8095999999999999E-3"/>
  </r>
  <r>
    <x v="235"/>
    <n v="6.8094000000000002E-3"/>
    <n v="6.8091999999999996E-3"/>
    <n v="6.8095999999999999E-3"/>
  </r>
  <r>
    <x v="236"/>
    <n v="6.7675000000000001E-3"/>
    <n v="6.7672000000000001E-3"/>
    <n v="6.7676999999999998E-3"/>
  </r>
  <r>
    <x v="237"/>
    <n v="6.7857999999999998E-3"/>
    <n v="6.7856000000000001E-3"/>
    <n v="6.7860999999999998E-3"/>
  </r>
  <r>
    <x v="238"/>
    <n v="6.7844000000000003E-3"/>
    <n v="6.7841999999999998E-3"/>
    <n v="6.7847000000000003E-3"/>
  </r>
  <r>
    <x v="239"/>
    <n v="6.8111999999999999E-3"/>
    <n v="6.8110000000000002E-3"/>
    <n v="6.8114999999999998E-3"/>
  </r>
  <r>
    <x v="240"/>
    <n v="6.8019999999999999E-3"/>
    <n v="6.8016999999999999E-3"/>
    <n v="6.8021999999999996E-3"/>
  </r>
  <r>
    <x v="241"/>
    <n v="6.8019999999999999E-3"/>
    <n v="6.8016999999999999E-3"/>
    <n v="6.8021999999999996E-3"/>
  </r>
  <r>
    <x v="242"/>
    <n v="6.8019999999999999E-3"/>
    <n v="6.8016999999999999E-3"/>
    <n v="6.8021999999999996E-3"/>
  </r>
  <r>
    <x v="243"/>
    <n v="6.7926999999999996E-3"/>
    <n v="6.7924999999999999E-3"/>
    <n v="6.7930000000000004E-3"/>
  </r>
  <r>
    <x v="244"/>
    <n v="6.7336999999999996E-3"/>
    <n v="6.7334999999999999E-3"/>
    <n v="6.7340000000000004E-3"/>
  </r>
  <r>
    <x v="245"/>
    <n v="6.7591999999999999E-3"/>
    <n v="6.7590000000000003E-3"/>
    <n v="6.7593999999999996E-3"/>
  </r>
  <r>
    <x v="246"/>
    <n v="6.7314999999999996E-3"/>
    <n v="6.7311999999999997E-3"/>
    <n v="6.7317000000000002E-3"/>
  </r>
  <r>
    <x v="247"/>
    <n v="6.7808E-3"/>
    <n v="6.7805000000000001E-3"/>
    <n v="6.7809999999999997E-3"/>
  </r>
  <r>
    <x v="248"/>
    <n v="6.7808E-3"/>
    <n v="6.7805000000000001E-3"/>
    <n v="6.7809999999999997E-3"/>
  </r>
  <r>
    <x v="249"/>
    <n v="6.7808E-3"/>
    <n v="6.7805000000000001E-3"/>
    <n v="6.7809999999999997E-3"/>
  </r>
  <r>
    <x v="250"/>
    <n v="6.7797999999999999E-3"/>
    <n v="6.7796000000000002E-3"/>
    <n v="6.7800999999999998E-3"/>
  </r>
  <r>
    <x v="251"/>
    <n v="6.7831000000000002E-3"/>
    <n v="6.7828000000000003E-3"/>
    <n v="6.7832999999999999E-3"/>
  </r>
  <r>
    <x v="252"/>
    <n v="6.7879000000000004E-3"/>
    <n v="6.7879000000000004E-3"/>
    <n v="6.7879000000000004E-3"/>
  </r>
  <r>
    <x v="253"/>
    <n v="6.7949999999999998E-3"/>
    <n v="6.7948000000000001E-3"/>
    <n v="6.7952999999999998E-3"/>
  </r>
  <r>
    <x v="254"/>
    <n v="6.7797999999999999E-3"/>
    <n v="6.7796000000000002E-3"/>
    <n v="6.7800999999999998E-3"/>
  </r>
  <r>
    <x v="255"/>
    <n v="6.7797999999999999E-3"/>
    <n v="6.7796000000000002E-3"/>
    <n v="6.7800999999999998E-3"/>
  </r>
  <r>
    <x v="256"/>
    <n v="6.7797999999999999E-3"/>
    <n v="6.7796000000000002E-3"/>
    <n v="6.7800999999999998E-3"/>
  </r>
  <r>
    <x v="257"/>
    <n v="6.7879000000000004E-3"/>
    <n v="6.7879000000000004E-3"/>
    <n v="6.7879000000000004E-3"/>
  </r>
  <r>
    <x v="258"/>
    <n v="6.8199999999999997E-3"/>
    <n v="6.8199999999999997E-3"/>
    <n v="6.8199999999999997E-3"/>
  </r>
  <r>
    <x v="259"/>
    <n v="6.8139999999999997E-3"/>
    <n v="6.8138000000000001E-3"/>
    <n v="6.8142999999999997E-3"/>
  </r>
  <r>
    <x v="260"/>
    <n v="6.7624E-3"/>
    <n v="6.7622000000000003E-3"/>
    <n v="6.7625999999999997E-3"/>
  </r>
  <r>
    <x v="261"/>
    <n v="6.7591999999999999E-3"/>
    <n v="6.7590000000000003E-3"/>
    <n v="6.7593999999999996E-3"/>
  </r>
  <r>
    <x v="262"/>
    <n v="6.7591999999999999E-3"/>
    <n v="6.7590000000000003E-3"/>
    <n v="6.7593999999999996E-3"/>
  </r>
  <r>
    <x v="263"/>
    <n v="6.7591999999999999E-3"/>
    <n v="6.7590000000000003E-3"/>
    <n v="6.7593999999999996E-3"/>
  </r>
  <r>
    <x v="264"/>
    <n v="6.7679000000000003E-3"/>
    <n v="6.7676999999999998E-3"/>
    <n v="6.7681E-3"/>
  </r>
  <r>
    <x v="265"/>
    <n v="6.7761999999999996E-3"/>
    <n v="6.7758999999999996E-3"/>
    <n v="6.7764000000000001E-3"/>
  </r>
  <r>
    <x v="266"/>
    <n v="6.7178999999999997E-3"/>
    <n v="6.7177000000000001E-3"/>
    <n v="6.7181000000000003E-3"/>
  </r>
  <r>
    <x v="267"/>
    <n v="6.6731000000000004E-3"/>
    <n v="6.6728000000000004E-3"/>
    <n v="6.6733000000000001E-3"/>
  </r>
  <r>
    <x v="268"/>
    <n v="6.6927000000000002E-3"/>
    <n v="6.6924999999999997E-3"/>
    <n v="6.6928999999999999E-3"/>
  </r>
  <r>
    <x v="269"/>
    <n v="6.6927000000000002E-3"/>
    <n v="6.6924999999999997E-3"/>
    <n v="6.6928999999999999E-3"/>
  </r>
  <r>
    <x v="270"/>
    <n v="6.6927000000000002E-3"/>
    <n v="6.6924999999999997E-3"/>
    <n v="6.6928999999999999E-3"/>
  </r>
  <r>
    <x v="271"/>
    <n v="6.7286999999999998E-3"/>
    <n v="6.7285000000000001E-3"/>
    <n v="6.7289999999999997E-3"/>
  </r>
  <r>
    <x v="272"/>
    <n v="6.7656000000000001E-3"/>
    <n v="6.7654000000000004E-3"/>
    <n v="6.7657999999999998E-3"/>
  </r>
  <r>
    <x v="273"/>
    <n v="6.7993999999999997E-3"/>
    <n v="6.7993999999999997E-3"/>
    <n v="6.7993999999999997E-3"/>
  </r>
  <r>
    <x v="274"/>
    <n v="6.7936999999999997E-3"/>
    <n v="6.7933999999999998E-3"/>
    <n v="6.7939000000000003E-3"/>
  </r>
  <r>
    <x v="275"/>
    <n v="6.7797999999999999E-3"/>
    <n v="6.7796000000000002E-3"/>
    <n v="6.7800999999999998E-3"/>
  </r>
  <r>
    <x v="276"/>
    <n v="6.7797999999999999E-3"/>
    <n v="6.7796000000000002E-3"/>
    <n v="6.7800999999999998E-3"/>
  </r>
  <r>
    <x v="277"/>
    <n v="6.7797999999999999E-3"/>
    <n v="6.7796000000000002E-3"/>
    <n v="6.7800999999999998E-3"/>
  </r>
  <r>
    <x v="278"/>
    <n v="6.6534999999999997E-3"/>
    <n v="6.6533E-3"/>
    <n v="6.6537999999999996E-3"/>
  </r>
  <r>
    <x v="279"/>
    <n v="6.5865000000000003E-3"/>
    <n v="6.5862999999999998E-3"/>
    <n v="6.5867E-3"/>
  </r>
  <r>
    <x v="280"/>
    <n v="6.5494000000000004E-3"/>
    <n v="6.5491999999999998E-3"/>
    <n v="6.5496E-3"/>
  </r>
  <r>
    <x v="281"/>
    <n v="6.5284000000000002E-3"/>
    <n v="6.5281999999999996E-3"/>
    <n v="6.5285999999999999E-3"/>
  </r>
  <r>
    <x v="282"/>
    <n v="6.5929999999999999E-3"/>
    <n v="6.5928000000000002E-3"/>
    <n v="6.5931999999999996E-3"/>
  </r>
  <r>
    <x v="283"/>
    <n v="6.5929999999999999E-3"/>
    <n v="6.5928000000000002E-3"/>
    <n v="6.5931999999999996E-3"/>
  </r>
  <r>
    <x v="284"/>
    <n v="6.5929999999999999E-3"/>
    <n v="6.5928000000000002E-3"/>
    <n v="6.5931999999999996E-3"/>
  </r>
  <r>
    <x v="285"/>
    <n v="6.5655000000000002E-3"/>
    <n v="6.5650999999999999E-3"/>
    <n v="6.5659000000000004E-3"/>
  </r>
  <r>
    <x v="286"/>
    <n v="6.5890999999999996E-3"/>
    <n v="6.5889E-3"/>
    <n v="6.5893000000000002E-3"/>
  </r>
  <r>
    <x v="287"/>
    <n v="6.6074000000000003E-3"/>
    <n v="6.6071999999999997E-3"/>
    <n v="6.6075999999999999E-3"/>
  </r>
  <r>
    <x v="288"/>
    <n v="6.6512999999999997E-3"/>
    <n v="6.6511000000000001E-3"/>
    <n v="6.6515000000000003E-3"/>
  </r>
  <r>
    <x v="289"/>
    <n v="6.6429000000000002E-3"/>
    <n v="6.6426999999999996E-3"/>
    <n v="6.6430999999999999E-3"/>
  </r>
  <r>
    <x v="290"/>
    <n v="6.6429000000000002E-3"/>
    <n v="6.6426999999999996E-3"/>
    <n v="6.6430999999999999E-3"/>
  </r>
  <r>
    <x v="291"/>
    <n v="6.6429000000000002E-3"/>
    <n v="6.6426999999999996E-3"/>
    <n v="6.6430999999999999E-3"/>
  </r>
  <r>
    <x v="292"/>
    <n v="6.6343000000000001E-3"/>
    <n v="6.6343000000000001E-3"/>
    <n v="6.6343000000000001E-3"/>
  </r>
  <r>
    <x v="293"/>
    <n v="6.5832E-3"/>
    <n v="6.5832E-3"/>
    <n v="6.5832E-3"/>
  </r>
  <r>
    <x v="294"/>
    <n v="6.5843000000000004E-3"/>
    <n v="6.5840999999999998E-3"/>
    <n v="6.5845000000000001E-3"/>
  </r>
  <r>
    <x v="295"/>
    <n v="6.5554000000000003E-3"/>
    <n v="6.5551999999999997E-3"/>
    <n v="6.5556E-3"/>
  </r>
  <r>
    <x v="296"/>
    <n v="6.5408000000000003E-3"/>
    <n v="6.5405999999999997E-3"/>
    <n v="6.5409999999999999E-3"/>
  </r>
  <r>
    <x v="297"/>
    <n v="6.5408000000000003E-3"/>
    <n v="6.5405999999999997E-3"/>
    <n v="6.5409999999999999E-3"/>
  </r>
  <r>
    <x v="298"/>
    <n v="6.5408000000000003E-3"/>
    <n v="6.5405999999999997E-3"/>
    <n v="6.5409999999999999E-3"/>
  </r>
  <r>
    <x v="299"/>
    <n v="6.5446999999999996E-3"/>
    <n v="6.5445E-3"/>
    <n v="6.5449000000000002E-3"/>
  </r>
  <r>
    <x v="300"/>
    <n v="6.5735000000000003E-3"/>
    <n v="6.5732999999999998E-3"/>
    <n v="6.5737E-3"/>
  </r>
  <r>
    <x v="301"/>
    <n v="6.5424999999999997E-3"/>
    <n v="6.5423E-3"/>
    <n v="6.5427000000000003E-3"/>
  </r>
  <r>
    <x v="302"/>
    <n v="6.4894999999999996E-3"/>
    <n v="6.4891999999999997E-3"/>
    <n v="6.4897000000000002E-3"/>
  </r>
  <r>
    <x v="303"/>
    <n v="6.4916000000000001E-3"/>
    <n v="6.4913000000000002E-3"/>
    <n v="6.4917999999999998E-3"/>
  </r>
  <r>
    <x v="304"/>
    <n v="6.4916000000000001E-3"/>
    <n v="6.4913000000000002E-3"/>
    <n v="6.4917999999999998E-3"/>
  </r>
  <r>
    <x v="305"/>
    <n v="6.4916000000000001E-3"/>
    <n v="6.4913000000000002E-3"/>
    <n v="6.4917999999999998E-3"/>
  </r>
  <r>
    <x v="306"/>
    <n v="6.4860999999999999E-3"/>
    <n v="6.4859000000000002E-3"/>
    <n v="6.4863000000000004E-3"/>
  </r>
  <r>
    <x v="307"/>
    <n v="6.5113999999999997E-3"/>
    <n v="6.5112E-3"/>
    <n v="6.5116000000000002E-3"/>
  </r>
  <r>
    <x v="308"/>
    <n v="6.4878000000000002E-3"/>
    <n v="6.4875999999999996E-3"/>
    <n v="6.4879999999999998E-3"/>
  </r>
  <r>
    <x v="309"/>
    <n v="6.5335000000000002E-3"/>
    <n v="6.5332999999999997E-3"/>
    <n v="6.5338000000000002E-3"/>
  </r>
  <r>
    <x v="310"/>
    <n v="6.5281999999999996E-3"/>
    <n v="6.5281999999999996E-3"/>
    <n v="6.5281999999999996E-3"/>
  </r>
  <r>
    <x v="311"/>
    <n v="6.5281999999999996E-3"/>
    <n v="6.5281999999999996E-3"/>
    <n v="6.5281999999999996E-3"/>
  </r>
  <r>
    <x v="312"/>
    <n v="6.5281999999999996E-3"/>
    <n v="6.5281999999999996E-3"/>
    <n v="6.5281999999999996E-3"/>
  </r>
  <r>
    <x v="313"/>
    <n v="6.4932000000000002E-3"/>
    <n v="6.4929999999999996E-3"/>
    <n v="6.4935000000000001E-3"/>
  </r>
  <r>
    <x v="314"/>
    <n v="6.4885999999999997E-3"/>
    <n v="6.4884000000000001E-3"/>
    <n v="6.4888000000000003E-3"/>
  </r>
  <r>
    <x v="315"/>
    <n v="6.4668E-3"/>
    <n v="6.4666000000000003E-3"/>
    <n v="6.4669999999999997E-3"/>
  </r>
  <r>
    <x v="316"/>
    <n v="6.4755999999999998E-3"/>
    <n v="6.4754000000000001E-3"/>
    <n v="6.4758000000000003E-3"/>
  </r>
  <r>
    <x v="317"/>
    <n v="6.4685000000000003E-3"/>
    <n v="6.4682999999999997E-3"/>
    <n v="6.4687E-3"/>
  </r>
  <r>
    <x v="318"/>
    <n v="6.4685000000000003E-3"/>
    <n v="6.4682999999999997E-3"/>
    <n v="6.4687E-3"/>
  </r>
  <r>
    <x v="319"/>
    <n v="6.4685000000000003E-3"/>
    <n v="6.4682999999999997E-3"/>
    <n v="6.4687E-3"/>
  </r>
  <r>
    <x v="320"/>
    <n v="6.4454999999999998E-3"/>
    <n v="6.4453000000000002E-3"/>
    <n v="6.4457000000000004E-3"/>
  </r>
  <r>
    <x v="321"/>
    <n v="6.4269000000000001E-3"/>
    <n v="6.4266999999999996E-3"/>
    <n v="6.4270999999999998E-3"/>
  </r>
  <r>
    <x v="322"/>
    <n v="6.3788999999999998E-3"/>
    <n v="6.3787000000000002E-3"/>
    <n v="6.3791000000000004E-3"/>
  </r>
  <r>
    <x v="323"/>
    <n v="6.3514000000000001E-3"/>
    <n v="6.3512000000000004E-3"/>
    <n v="6.3515999999999998E-3"/>
  </r>
  <r>
    <x v="324"/>
    <n v="6.3867000000000004E-3"/>
    <n v="6.3864999999999998E-3"/>
    <n v="6.3869E-3"/>
  </r>
  <r>
    <x v="325"/>
    <n v="6.3867000000000004E-3"/>
    <n v="6.3864999999999998E-3"/>
    <n v="6.3869E-3"/>
  </r>
  <r>
    <x v="326"/>
    <n v="6.3867000000000004E-3"/>
    <n v="6.3864999999999998E-3"/>
    <n v="6.3869E-3"/>
  </r>
  <r>
    <x v="327"/>
    <n v="6.3756999999999998E-3"/>
    <n v="6.3755000000000001E-3"/>
    <n v="6.3759000000000003E-3"/>
  </r>
  <r>
    <x v="328"/>
    <n v="6.4129E-3"/>
    <n v="6.4127000000000003E-3"/>
    <n v="6.4130999999999997E-3"/>
  </r>
  <r>
    <x v="329"/>
    <n v="6.3911999999999997E-3"/>
    <n v="6.391E-3"/>
    <n v="6.3914000000000002E-3"/>
  </r>
  <r>
    <x v="330"/>
    <n v="6.3956000000000004E-3"/>
    <n v="6.3953999999999999E-3"/>
    <n v="6.3959000000000004E-3"/>
  </r>
  <r>
    <x v="331"/>
    <n v="6.4044999999999996E-3"/>
    <n v="6.404E-3"/>
    <n v="6.4048999999999998E-3"/>
  </r>
  <r>
    <x v="332"/>
    <n v="6.4044999999999996E-3"/>
    <n v="6.404E-3"/>
    <n v="6.4048999999999998E-3"/>
  </r>
  <r>
    <x v="333"/>
    <n v="6.4044999999999996E-3"/>
    <n v="6.404E-3"/>
    <n v="6.4048999999999998E-3"/>
  </r>
  <r>
    <x v="334"/>
    <n v="6.4314000000000003E-3"/>
    <n v="6.4311999999999998E-3"/>
    <n v="6.4316E-3"/>
  </r>
  <r>
    <x v="335"/>
    <n v="6.4095999999999997E-3"/>
    <n v="6.4094E-3"/>
    <n v="6.4098000000000002E-3"/>
  </r>
  <r>
    <x v="336"/>
    <n v="6.4463999999999997E-3"/>
    <n v="6.4462E-3"/>
    <n v="6.4466000000000002E-3"/>
  </r>
  <r>
    <x v="337"/>
    <n v="6.4521999999999999E-3"/>
    <n v="6.4520000000000003E-3"/>
    <n v="6.4523999999999996E-3"/>
  </r>
  <r>
    <x v="338"/>
    <n v="6.4396999999999996E-3"/>
    <n v="6.4394999999999999E-3"/>
    <n v="6.4399000000000001E-3"/>
  </r>
  <r>
    <x v="339"/>
    <n v="6.4396999999999996E-3"/>
    <n v="6.4394999999999999E-3"/>
    <n v="6.4399000000000001E-3"/>
  </r>
  <r>
    <x v="340"/>
    <n v="6.4396999999999996E-3"/>
    <n v="6.4394999999999999E-3"/>
    <n v="6.4399000000000001E-3"/>
  </r>
  <r>
    <x v="341"/>
    <n v="6.4206999999999997E-3"/>
    <n v="6.4205E-3"/>
    <n v="6.4209000000000002E-3"/>
  </r>
  <r>
    <x v="342"/>
    <n v="6.3724000000000003E-3"/>
    <n v="6.3721999999999997E-3"/>
    <n v="6.3726E-3"/>
  </r>
  <r>
    <x v="343"/>
    <n v="6.3931999999999999E-3"/>
    <n v="6.3930000000000002E-3"/>
    <n v="6.3933999999999996E-3"/>
  </r>
  <r>
    <x v="344"/>
    <n v="6.4368000000000003E-3"/>
    <n v="6.4365999999999998E-3"/>
    <n v="6.437E-3"/>
  </r>
  <r>
    <x v="345"/>
    <n v="6.4199000000000001E-3"/>
    <n v="6.4197000000000004E-3"/>
    <n v="6.4200999999999998E-3"/>
  </r>
  <r>
    <x v="346"/>
    <n v="6.4199000000000001E-3"/>
    <n v="6.4197000000000004E-3"/>
    <n v="6.4200999999999998E-3"/>
  </r>
  <r>
    <x v="347"/>
    <n v="6.4199000000000001E-3"/>
    <n v="6.4197000000000004E-3"/>
    <n v="6.4200999999999998E-3"/>
  </r>
  <r>
    <x v="348"/>
    <n v="6.4368000000000003E-3"/>
    <n v="6.4365999999999998E-3"/>
    <n v="6.437E-3"/>
  </r>
  <r>
    <x v="349"/>
    <n v="6.4618000000000002E-3"/>
    <n v="6.4615999999999996E-3"/>
    <n v="6.4619999999999999E-3"/>
  </r>
  <r>
    <x v="350"/>
    <n v="6.424E-3"/>
    <n v="6.4238000000000003E-3"/>
    <n v="6.4241999999999997E-3"/>
  </r>
  <r>
    <x v="351"/>
    <n v="6.4247999999999996E-3"/>
    <n v="6.4245999999999999E-3"/>
    <n v="6.4250000000000002E-3"/>
  </r>
  <r>
    <x v="352"/>
    <n v="6.3493999999999998E-3"/>
    <n v="6.3492000000000002E-3"/>
    <n v="6.3496000000000004E-3"/>
  </r>
  <r>
    <x v="353"/>
    <n v="6.3493999999999998E-3"/>
    <n v="6.3492000000000002E-3"/>
    <n v="6.3496000000000004E-3"/>
  </r>
  <r>
    <x v="354"/>
    <n v="6.3493999999999998E-3"/>
    <n v="6.3492000000000002E-3"/>
    <n v="6.3496000000000004E-3"/>
  </r>
  <r>
    <x v="355"/>
    <n v="6.3715999999999998E-3"/>
    <n v="6.3714000000000002E-3"/>
    <n v="6.3718000000000004E-3"/>
  </r>
  <r>
    <x v="356"/>
    <n v="6.3988999999999999E-3"/>
    <n v="6.3987000000000002E-3"/>
    <n v="6.3990999999999996E-3"/>
  </r>
  <r>
    <x v="357"/>
    <n v="6.4115999999999999E-3"/>
    <n v="6.4114000000000003E-3"/>
    <n v="6.4118999999999999E-3"/>
  </r>
  <r>
    <x v="358"/>
    <n v="6.4193000000000002E-3"/>
    <n v="6.4098000000000002E-3"/>
    <n v="6.4288000000000001E-3"/>
  </r>
  <r>
    <x v="359"/>
    <n v="6.3891E-3"/>
    <n v="6.3889000000000003E-3"/>
    <n v="6.3892999999999997E-3"/>
  </r>
  <r>
    <x v="360"/>
    <n v="6.3891E-3"/>
    <n v="6.3889000000000003E-3"/>
    <n v="6.3892999999999997E-3"/>
  </r>
  <r>
    <x v="361"/>
    <n v="6.3891E-3"/>
    <n v="6.3889000000000003E-3"/>
    <n v="6.3892999999999997E-3"/>
  </r>
  <r>
    <x v="362"/>
    <n v="6.4025999999999996E-3"/>
    <n v="6.4023999999999999E-3"/>
    <n v="6.4028000000000002E-3"/>
  </r>
  <r>
    <x v="363"/>
    <n v="6.3927999999999997E-3"/>
    <n v="6.3926E-3"/>
    <n v="6.3930000000000002E-3"/>
  </r>
  <r>
    <x v="364"/>
    <n v="6.3727999999999996E-3"/>
    <n v="6.3726E-3"/>
    <n v="6.3730000000000002E-3"/>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n v="1.2526999999999999"/>
    <n v="1.254"/>
    <n v="1.2514000000000001"/>
  </r>
  <r>
    <x v="1"/>
    <n v="1.2369000000000001"/>
    <n v="1.2370000000000001"/>
    <n v="1.2367999999999999"/>
  </r>
  <r>
    <x v="2"/>
    <n v="1.2416499999999999"/>
    <n v="1.2417"/>
    <n v="1.2416"/>
  </r>
  <r>
    <x v="3"/>
    <n v="1.2416499999999999"/>
    <n v="1.2417"/>
    <n v="1.2416"/>
  </r>
  <r>
    <x v="4"/>
    <n v="1.2416499999999999"/>
    <n v="1.2417"/>
    <n v="1.2416"/>
  </r>
  <r>
    <x v="5"/>
    <n v="1.2511000000000001"/>
    <n v="1.2512000000000001"/>
    <n v="1.2509999999999999"/>
  </r>
  <r>
    <x v="6"/>
    <n v="1.24885"/>
    <n v="1.2488999999999999"/>
    <n v="1.2487999999999999"/>
  </r>
  <r>
    <x v="7"/>
    <n v="1.23525"/>
    <n v="1.2353000000000001"/>
    <n v="1.2352000000000001"/>
  </r>
  <r>
    <x v="8"/>
    <n v="1.2306999999999999"/>
    <n v="1.2307999999999999"/>
    <n v="1.2305999999999999"/>
  </r>
  <r>
    <x v="9"/>
    <n v="1.22105"/>
    <n v="1.2211000000000001"/>
    <n v="1.2210000000000001"/>
  </r>
  <r>
    <x v="10"/>
    <n v="1.22105"/>
    <n v="1.2211000000000001"/>
    <n v="1.2210000000000001"/>
  </r>
  <r>
    <x v="11"/>
    <n v="1.22105"/>
    <n v="1.2211000000000001"/>
    <n v="1.2210000000000001"/>
  </r>
  <r>
    <x v="12"/>
    <n v="1.2178500000000001"/>
    <n v="1.2179"/>
    <n v="1.2178"/>
  </r>
  <r>
    <x v="13"/>
    <n v="1.22055"/>
    <n v="1.2205999999999999"/>
    <n v="1.2204999999999999"/>
  </r>
  <r>
    <x v="14"/>
    <n v="1.2228000000000001"/>
    <n v="1.2229000000000001"/>
    <n v="1.2226999999999999"/>
  </r>
  <r>
    <x v="15"/>
    <n v="1.2234"/>
    <n v="1.2235"/>
    <n v="1.2233000000000001"/>
  </r>
  <r>
    <x v="16"/>
    <n v="1.2174499999999999"/>
    <n v="1.2175"/>
    <n v="1.2174"/>
  </r>
  <r>
    <x v="17"/>
    <n v="1.2174499999999999"/>
    <n v="1.2175"/>
    <n v="1.2174"/>
  </r>
  <r>
    <x v="18"/>
    <n v="1.2174499999999999"/>
    <n v="1.2175"/>
    <n v="1.2174"/>
  </r>
  <r>
    <x v="19"/>
    <n v="1.2297"/>
    <n v="1.2298"/>
    <n v="1.2296"/>
  </r>
  <r>
    <x v="20"/>
    <n v="1.23325"/>
    <n v="1.2333000000000001"/>
    <n v="1.2332000000000001"/>
  </r>
  <r>
    <x v="21"/>
    <n v="1.2323"/>
    <n v="1.2323999999999999"/>
    <n v="1.2322"/>
  </r>
  <r>
    <x v="22"/>
    <n v="1.2361500000000001"/>
    <n v="1.2362"/>
    <n v="1.2361"/>
  </r>
  <r>
    <x v="23"/>
    <n v="1.2482500000000001"/>
    <n v="1.2483"/>
    <n v="1.2482"/>
  </r>
  <r>
    <x v="24"/>
    <n v="1.2482500000000001"/>
    <n v="1.2483"/>
    <n v="1.2482"/>
  </r>
  <r>
    <x v="25"/>
    <n v="1.2482500000000001"/>
    <n v="1.2483"/>
    <n v="1.2482"/>
  </r>
  <r>
    <x v="26"/>
    <n v="1.2479"/>
    <n v="1.248"/>
    <n v="1.2478"/>
  </r>
  <r>
    <x v="27"/>
    <n v="1.2426999999999999"/>
    <n v="1.2427999999999999"/>
    <n v="1.2425999999999999"/>
  </r>
  <r>
    <x v="28"/>
    <n v="1.2444999999999999"/>
    <n v="1.2445999999999999"/>
    <n v="1.2444"/>
  </r>
  <r>
    <x v="29"/>
    <n v="1.2454499999999999"/>
    <n v="1.2455000000000001"/>
    <n v="1.2454000000000001"/>
  </r>
  <r>
    <x v="30"/>
    <n v="1.24055"/>
    <n v="1.2405999999999999"/>
    <n v="1.2404999999999999"/>
  </r>
  <r>
    <x v="31"/>
    <n v="1.24055"/>
    <n v="1.2405999999999999"/>
    <n v="1.2404999999999999"/>
  </r>
  <r>
    <x v="32"/>
    <n v="1.24055"/>
    <n v="1.2405999999999999"/>
    <n v="1.2404999999999999"/>
  </r>
  <r>
    <x v="33"/>
    <n v="1.23915"/>
    <n v="1.2392000000000001"/>
    <n v="1.2391000000000001"/>
  </r>
  <r>
    <x v="34"/>
    <n v="1.24875"/>
    <n v="1.2487999999999999"/>
    <n v="1.2486999999999999"/>
  </r>
  <r>
    <x v="35"/>
    <n v="1.25105"/>
    <n v="1.2511000000000001"/>
    <n v="1.2509999999999999"/>
  </r>
  <r>
    <x v="36"/>
    <n v="1.24465"/>
    <n v="1.2446999999999999"/>
    <n v="1.2445999999999999"/>
  </r>
  <r>
    <x v="37"/>
    <n v="1.2404500000000001"/>
    <n v="1.2404999999999999"/>
    <n v="1.2403999999999999"/>
  </r>
  <r>
    <x v="38"/>
    <n v="1.2404500000000001"/>
    <n v="1.2404999999999999"/>
    <n v="1.2403999999999999"/>
  </r>
  <r>
    <x v="39"/>
    <n v="1.2404500000000001"/>
    <n v="1.2404999999999999"/>
    <n v="1.2403999999999999"/>
  </r>
  <r>
    <x v="40"/>
    <n v="1.23665"/>
    <n v="1.2366999999999999"/>
    <n v="1.2365999999999999"/>
  </r>
  <r>
    <x v="41"/>
    <n v="1.2424500000000001"/>
    <n v="1.2424999999999999"/>
    <n v="1.2423999999999999"/>
  </r>
  <r>
    <x v="42"/>
    <n v="1.2451000000000001"/>
    <n v="1.2452000000000001"/>
    <n v="1.2450000000000001"/>
  </r>
  <r>
    <x v="43"/>
    <n v="1.2504500000000001"/>
    <n v="1.2504999999999999"/>
    <n v="1.2504"/>
  </r>
  <r>
    <x v="44"/>
    <n v="1.2598499999999999"/>
    <n v="1.2599"/>
    <n v="1.2598"/>
  </r>
  <r>
    <x v="45"/>
    <n v="1.2598499999999999"/>
    <n v="1.2599"/>
    <n v="1.2598"/>
  </r>
  <r>
    <x v="46"/>
    <n v="1.2598499999999999"/>
    <n v="1.2599"/>
    <n v="1.2598"/>
  </r>
  <r>
    <x v="47"/>
    <n v="1.2625500000000001"/>
    <n v="1.2625999999999999"/>
    <n v="1.2625"/>
  </r>
  <r>
    <x v="48"/>
    <n v="1.2598499999999999"/>
    <n v="1.2599"/>
    <n v="1.2598"/>
  </r>
  <r>
    <x v="49"/>
    <n v="1.25905"/>
    <n v="1.25905"/>
    <n v="1.25905"/>
  </r>
  <r>
    <x v="50"/>
    <n v="1.2658499999999999"/>
    <n v="1.2659"/>
    <n v="1.2658"/>
  </r>
  <r>
    <x v="51"/>
    <n v="1.26315"/>
    <n v="1.2632000000000001"/>
    <n v="1.2630999999999999"/>
  </r>
  <r>
    <x v="52"/>
    <n v="1.26315"/>
    <n v="1.2632000000000001"/>
    <n v="1.2630999999999999"/>
  </r>
  <r>
    <x v="53"/>
    <n v="1.26315"/>
    <n v="1.2632000000000001"/>
    <n v="1.2630999999999999"/>
  </r>
  <r>
    <x v="54"/>
    <n v="1.2643500000000001"/>
    <n v="1.2644"/>
    <n v="1.2643"/>
  </r>
  <r>
    <x v="55"/>
    <n v="1.26675"/>
    <n v="1.2667999999999999"/>
    <n v="1.2666999999999999"/>
  </r>
  <r>
    <x v="56"/>
    <n v="1.2683500000000001"/>
    <n v="1.2684"/>
    <n v="1.2683"/>
  </r>
  <r>
    <x v="57"/>
    <n v="1.2621500000000001"/>
    <n v="1.2622"/>
    <n v="1.2621"/>
  </r>
  <r>
    <x v="58"/>
    <n v="1.2604"/>
    <n v="1.2604"/>
    <n v="1.2604"/>
  </r>
  <r>
    <x v="59"/>
    <n v="1.2604"/>
    <n v="1.2604"/>
    <n v="1.2604"/>
  </r>
  <r>
    <x v="60"/>
    <n v="1.2604"/>
    <n v="1.2604"/>
    <n v="1.2604"/>
  </r>
  <r>
    <x v="61"/>
    <n v="1.27075"/>
    <n v="1.2707999999999999"/>
    <n v="1.2706999999999999"/>
  </r>
  <r>
    <x v="62"/>
    <n v="1.27725"/>
    <n v="1.2773000000000001"/>
    <n v="1.2771999999999999"/>
  </r>
  <r>
    <x v="63"/>
    <n v="1.2882"/>
    <n v="1.2883"/>
    <n v="1.2881"/>
  </r>
  <r>
    <x v="64"/>
    <n v="1.2882499999999999"/>
    <n v="1.2883"/>
    <n v="1.2882"/>
  </r>
  <r>
    <x v="65"/>
    <n v="1.2907999999999999"/>
    <n v="1.2908999999999999"/>
    <n v="1.2907"/>
  </r>
  <r>
    <x v="66"/>
    <n v="1.2907999999999999"/>
    <n v="1.2908999999999999"/>
    <n v="1.2907"/>
  </r>
  <r>
    <x v="67"/>
    <n v="1.2907999999999999"/>
    <n v="1.2908999999999999"/>
    <n v="1.2907"/>
  </r>
  <r>
    <x v="68"/>
    <n v="1.2867500000000001"/>
    <n v="1.2867999999999999"/>
    <n v="1.2867"/>
  </r>
  <r>
    <x v="69"/>
    <n v="1.29555"/>
    <n v="1.2956000000000001"/>
    <n v="1.2955000000000001"/>
  </r>
  <r>
    <x v="70"/>
    <n v="1.2964500000000001"/>
    <n v="1.2965"/>
    <n v="1.2964"/>
  </r>
  <r>
    <x v="71"/>
    <n v="1.29495"/>
    <n v="1.2949999999999999"/>
    <n v="1.2948999999999999"/>
  </r>
  <r>
    <x v="72"/>
    <n v="1.2929999999999999"/>
    <n v="1.2930999999999999"/>
    <n v="1.2928999999999999"/>
  </r>
  <r>
    <x v="73"/>
    <n v="1.2929999999999999"/>
    <n v="1.2930999999999999"/>
    <n v="1.2928999999999999"/>
  </r>
  <r>
    <x v="74"/>
    <n v="1.2929999999999999"/>
    <n v="1.2930999999999999"/>
    <n v="1.2928999999999999"/>
  </r>
  <r>
    <x v="75"/>
    <n v="1.29965"/>
    <n v="1.2997000000000001"/>
    <n v="1.2996000000000001"/>
  </r>
  <r>
    <x v="76"/>
    <n v="1.3003499999999999"/>
    <n v="1.3004"/>
    <n v="1.3003"/>
  </r>
  <r>
    <x v="77"/>
    <n v="1.3002499999999999"/>
    <n v="1.3003"/>
    <n v="1.3002"/>
  </r>
  <r>
    <x v="78"/>
    <n v="1.2960499999999999"/>
    <n v="1.2961"/>
    <n v="1.296"/>
  </r>
  <r>
    <x v="79"/>
    <n v="1.2928500000000001"/>
    <n v="1.2928999999999999"/>
    <n v="1.2927999999999999"/>
  </r>
  <r>
    <x v="80"/>
    <n v="1.2928500000000001"/>
    <n v="1.2928999999999999"/>
    <n v="1.2927999999999999"/>
  </r>
  <r>
    <x v="81"/>
    <n v="1.2928500000000001"/>
    <n v="1.2928999999999999"/>
    <n v="1.2927999999999999"/>
  </r>
  <r>
    <x v="82"/>
    <n v="1.2923500000000001"/>
    <n v="1.2924"/>
    <n v="1.2923"/>
  </r>
  <r>
    <x v="83"/>
    <n v="1.2948500000000001"/>
    <n v="1.2948999999999999"/>
    <n v="1.2948"/>
  </r>
  <r>
    <x v="84"/>
    <n v="1.2885500000000001"/>
    <n v="1.2886"/>
    <n v="1.2885"/>
  </r>
  <r>
    <x v="85"/>
    <n v="1.29525"/>
    <n v="1.2952999999999999"/>
    <n v="1.2951999999999999"/>
  </r>
  <r>
    <x v="86"/>
    <n v="1.29375"/>
    <n v="1.2938000000000001"/>
    <n v="1.2937000000000001"/>
  </r>
  <r>
    <x v="87"/>
    <n v="1.29375"/>
    <n v="1.2938000000000001"/>
    <n v="1.2937000000000001"/>
  </r>
  <r>
    <x v="88"/>
    <n v="1.29375"/>
    <n v="1.2938000000000001"/>
    <n v="1.2937000000000001"/>
  </r>
  <r>
    <x v="89"/>
    <n v="1.29115"/>
    <n v="1.2911999999999999"/>
    <n v="1.2910999999999999"/>
  </r>
  <r>
    <x v="90"/>
    <n v="1.29145"/>
    <n v="1.2915000000000001"/>
    <n v="1.2914000000000001"/>
  </r>
  <r>
    <x v="91"/>
    <n v="1.2980499999999999"/>
    <n v="1.2981"/>
    <n v="1.298"/>
  </r>
  <r>
    <x v="92"/>
    <n v="1.3100499999999999"/>
    <n v="1.3101"/>
    <n v="1.31"/>
  </r>
  <r>
    <x v="93"/>
    <n v="1.2891999999999999"/>
    <n v="1.2892999999999999"/>
    <n v="1.2890999999999999"/>
  </r>
  <r>
    <x v="94"/>
    <n v="1.2891999999999999"/>
    <n v="1.2892999999999999"/>
    <n v="1.2890999999999999"/>
  </r>
  <r>
    <x v="95"/>
    <n v="1.2891999999999999"/>
    <n v="1.2892999999999999"/>
    <n v="1.2890999999999999"/>
  </r>
  <r>
    <x v="96"/>
    <n v="1.27515"/>
    <n v="1.2751999999999999"/>
    <n v="1.2750999999999999"/>
  </r>
  <r>
    <x v="97"/>
    <n v="1.2783500000000001"/>
    <n v="1.2784"/>
    <n v="1.2783"/>
  </r>
  <r>
    <x v="98"/>
    <n v="1.2801"/>
    <n v="1.2802"/>
    <n v="1.28"/>
  </r>
  <r>
    <x v="99"/>
    <n v="1.2974000000000001"/>
    <n v="1.2975000000000001"/>
    <n v="1.2972999999999999"/>
  </r>
  <r>
    <x v="100"/>
    <n v="1.306"/>
    <n v="1.3061"/>
    <n v="1.3059000000000001"/>
  </r>
  <r>
    <x v="101"/>
    <n v="1.306"/>
    <n v="1.3061"/>
    <n v="1.3059000000000001"/>
  </r>
  <r>
    <x v="102"/>
    <n v="1.306"/>
    <n v="1.3061"/>
    <n v="1.3059000000000001"/>
  </r>
  <r>
    <x v="103"/>
    <n v="1.3190500000000001"/>
    <n v="1.3190999999999999"/>
    <n v="1.319"/>
  </r>
  <r>
    <x v="104"/>
    <n v="1.32155"/>
    <n v="1.3216000000000001"/>
    <n v="1.3214999999999999"/>
  </r>
  <r>
    <x v="105"/>
    <n v="1.3227500000000001"/>
    <n v="1.3228"/>
    <n v="1.3227"/>
  </r>
  <r>
    <x v="106"/>
    <n v="1.3268500000000001"/>
    <n v="1.3269"/>
    <n v="1.3268"/>
  </r>
  <r>
    <x v="107"/>
    <n v="1.3283499999999999"/>
    <n v="1.3285"/>
    <n v="1.3282"/>
  </r>
  <r>
    <x v="108"/>
    <n v="1.3283499999999999"/>
    <n v="1.3285"/>
    <n v="1.3282"/>
  </r>
  <r>
    <x v="109"/>
    <n v="1.3283499999999999"/>
    <n v="1.3285"/>
    <n v="1.3282"/>
  </r>
  <r>
    <x v="110"/>
    <n v="1.33775"/>
    <n v="1.3378000000000001"/>
    <n v="1.3376999999999999"/>
  </r>
  <r>
    <x v="111"/>
    <n v="1.33335"/>
    <n v="1.3333999999999999"/>
    <n v="1.3332999999999999"/>
  </r>
  <r>
    <x v="112"/>
    <n v="1.3265"/>
    <n v="1.3266"/>
    <n v="1.3264"/>
  </r>
  <r>
    <x v="113"/>
    <n v="1.3326499999999999"/>
    <n v="1.3327"/>
    <n v="1.3326"/>
  </r>
  <r>
    <x v="114"/>
    <n v="1.3327500000000001"/>
    <n v="1.3328"/>
    <n v="1.3327"/>
  </r>
  <r>
    <x v="115"/>
    <n v="1.3327500000000001"/>
    <n v="1.3328"/>
    <n v="1.3327"/>
  </r>
  <r>
    <x v="116"/>
    <n v="1.3327500000000001"/>
    <n v="1.3328"/>
    <n v="1.3327"/>
  </r>
  <r>
    <x v="117"/>
    <n v="1.3425499999999999"/>
    <n v="1.3426"/>
    <n v="1.3425"/>
  </r>
  <r>
    <x v="118"/>
    <n v="1.33995"/>
    <n v="1.34"/>
    <n v="1.3399000000000001"/>
  </r>
  <r>
    <x v="119"/>
    <n v="1.3339000000000001"/>
    <n v="1.3340000000000001"/>
    <n v="1.3338000000000001"/>
  </r>
  <r>
    <x v="120"/>
    <n v="1.32785"/>
    <n v="1.3279000000000001"/>
    <n v="1.3278000000000001"/>
  </r>
  <r>
    <x v="121"/>
    <n v="1.3306500000000001"/>
    <n v="1.3307"/>
    <n v="1.3306"/>
  </r>
  <r>
    <x v="122"/>
    <n v="1.3306500000000001"/>
    <n v="1.3307"/>
    <n v="1.3306"/>
  </r>
  <r>
    <x v="123"/>
    <n v="1.3306500000000001"/>
    <n v="1.3307"/>
    <n v="1.3306"/>
  </r>
  <r>
    <x v="124"/>
    <n v="1.3287500000000001"/>
    <n v="1.3288"/>
    <n v="1.3287"/>
  </r>
  <r>
    <x v="125"/>
    <n v="1.33725"/>
    <n v="1.3372999999999999"/>
    <n v="1.3371999999999999"/>
  </r>
  <r>
    <x v="126"/>
    <n v="1.33175"/>
    <n v="1.3318000000000001"/>
    <n v="1.3317000000000001"/>
  </r>
  <r>
    <x v="127"/>
    <n v="1.3251999999999999"/>
    <n v="1.3252999999999999"/>
    <n v="1.3250999999999999"/>
  </r>
  <r>
    <x v="128"/>
    <n v="1.33135"/>
    <n v="1.3313999999999999"/>
    <n v="1.3312999999999999"/>
  </r>
  <r>
    <x v="129"/>
    <n v="1.33135"/>
    <n v="1.3313999999999999"/>
    <n v="1.3312999999999999"/>
  </r>
  <r>
    <x v="130"/>
    <n v="1.33135"/>
    <n v="1.3313999999999999"/>
    <n v="1.3312999999999999"/>
  </r>
  <r>
    <x v="131"/>
    <n v="1.3182499999999999"/>
    <n v="1.3183"/>
    <n v="1.3182"/>
  </r>
  <r>
    <x v="132"/>
    <n v="1.32975"/>
    <n v="1.3298000000000001"/>
    <n v="1.3297000000000001"/>
  </r>
  <r>
    <x v="133"/>
    <n v="1.3267500000000001"/>
    <n v="1.3268"/>
    <n v="1.3267"/>
  </r>
  <r>
    <x v="134"/>
    <n v="1.32975"/>
    <n v="1.3298000000000001"/>
    <n v="1.3297000000000001"/>
  </r>
  <r>
    <x v="135"/>
    <n v="1.32775"/>
    <n v="1.3278000000000001"/>
    <n v="1.3277000000000001"/>
  </r>
  <r>
    <x v="136"/>
    <n v="1.32775"/>
    <n v="1.3278000000000001"/>
    <n v="1.3277000000000001"/>
  </r>
  <r>
    <x v="137"/>
    <n v="1.32775"/>
    <n v="1.3278000000000001"/>
    <n v="1.3277000000000001"/>
  </r>
  <r>
    <x v="138"/>
    <n v="1.33575"/>
    <n v="1.3358000000000001"/>
    <n v="1.3357000000000001"/>
  </r>
  <r>
    <x v="139"/>
    <n v="1.33795"/>
    <n v="1.3380000000000001"/>
    <n v="1.3379000000000001"/>
  </r>
  <r>
    <x v="140"/>
    <n v="1.3427500000000001"/>
    <n v="1.3428"/>
    <n v="1.3427"/>
  </r>
  <r>
    <x v="141"/>
    <n v="1.3425499999999999"/>
    <n v="1.3426"/>
    <n v="1.3425"/>
  </r>
  <r>
    <x v="142"/>
    <n v="1.3530500000000001"/>
    <n v="1.3531"/>
    <n v="1.353"/>
  </r>
  <r>
    <x v="143"/>
    <n v="1.3530500000000001"/>
    <n v="1.3531"/>
    <n v="1.353"/>
  </r>
  <r>
    <x v="144"/>
    <n v="1.3530500000000001"/>
    <n v="1.3531"/>
    <n v="1.353"/>
  </r>
  <r>
    <x v="145"/>
    <n v="1.3563000000000001"/>
    <n v="1.3564000000000001"/>
    <n v="1.3562000000000001"/>
  </r>
  <r>
    <x v="146"/>
    <n v="1.3513500000000001"/>
    <n v="1.3513999999999999"/>
    <n v="1.3512999999999999"/>
  </r>
  <r>
    <x v="147"/>
    <n v="1.3469500000000001"/>
    <n v="1.347"/>
    <n v="1.3469"/>
  </r>
  <r>
    <x v="148"/>
    <n v="1.34995"/>
    <n v="1.35"/>
    <n v="1.3499000000000001"/>
  </r>
  <r>
    <x v="149"/>
    <n v="1.3466499999999999"/>
    <n v="1.3467"/>
    <n v="1.3466"/>
  </r>
  <r>
    <x v="150"/>
    <n v="1.3466499999999999"/>
    <n v="1.3467"/>
    <n v="1.3466"/>
  </r>
  <r>
    <x v="151"/>
    <n v="1.3466499999999999"/>
    <n v="1.3467"/>
    <n v="1.3466"/>
  </r>
  <r>
    <x v="152"/>
    <n v="1.35395"/>
    <n v="1.3540000000000001"/>
    <n v="1.3539000000000001"/>
  </r>
  <r>
    <x v="153"/>
    <n v="1.35225"/>
    <n v="1.3523000000000001"/>
    <n v="1.3522000000000001"/>
  </r>
  <r>
    <x v="154"/>
    <n v="1.35595"/>
    <n v="1.3560000000000001"/>
    <n v="1.3559000000000001"/>
  </r>
  <r>
    <x v="155"/>
    <n v="1.3577999999999999"/>
    <n v="1.3579000000000001"/>
    <n v="1.3576999999999999"/>
  </r>
  <r>
    <x v="156"/>
    <n v="1.3528500000000001"/>
    <n v="1.3529"/>
    <n v="1.3528"/>
  </r>
  <r>
    <x v="157"/>
    <n v="1.3528500000000001"/>
    <n v="1.3529"/>
    <n v="1.3528"/>
  </r>
  <r>
    <x v="158"/>
    <n v="1.3528500000000001"/>
    <n v="1.3529"/>
    <n v="1.3528"/>
  </r>
  <r>
    <x v="159"/>
    <n v="1.3564000000000001"/>
    <n v="1.3565"/>
    <n v="1.3563000000000001"/>
  </r>
  <r>
    <x v="160"/>
    <n v="1.34955"/>
    <n v="1.3495999999999999"/>
    <n v="1.3494999999999999"/>
  </r>
  <r>
    <x v="161"/>
    <n v="1.3549500000000001"/>
    <n v="1.355"/>
    <n v="1.3549"/>
  </r>
  <r>
    <x v="162"/>
    <n v="1.35945"/>
    <n v="1.3594999999999999"/>
    <n v="1.3593999999999999"/>
  </r>
  <r>
    <x v="163"/>
    <n v="1.3567499999999999"/>
    <n v="1.3568"/>
    <n v="1.3567"/>
  </r>
  <r>
    <x v="164"/>
    <n v="1.3567499999999999"/>
    <n v="1.3568"/>
    <n v="1.3567"/>
  </r>
  <r>
    <x v="165"/>
    <n v="1.3567499999999999"/>
    <n v="1.3568"/>
    <n v="1.3567"/>
  </r>
  <r>
    <x v="166"/>
    <n v="1.35975"/>
    <n v="1.3597999999999999"/>
    <n v="1.3596999999999999"/>
  </r>
  <r>
    <x v="167"/>
    <n v="1.34375"/>
    <n v="1.3438000000000001"/>
    <n v="1.3436999999999999"/>
  </r>
  <r>
    <x v="168"/>
    <n v="1.34145"/>
    <n v="1.3414999999999999"/>
    <n v="1.3413999999999999"/>
  </r>
  <r>
    <x v="169"/>
    <n v="1.3458000000000001"/>
    <n v="1.3459000000000001"/>
    <n v="1.3456999999999999"/>
  </r>
  <r>
    <x v="170"/>
    <n v="1.3469500000000001"/>
    <n v="1.347"/>
    <n v="1.3469"/>
  </r>
  <r>
    <x v="171"/>
    <n v="1.3469500000000001"/>
    <n v="1.347"/>
    <n v="1.3469"/>
  </r>
  <r>
    <x v="172"/>
    <n v="1.3469500000000001"/>
    <n v="1.347"/>
    <n v="1.3469"/>
  </r>
  <r>
    <x v="173"/>
    <n v="1.3520000000000001"/>
    <n v="1.3521000000000001"/>
    <n v="1.3519000000000001"/>
  </r>
  <r>
    <x v="174"/>
    <n v="1.3626499999999999"/>
    <n v="1.3627"/>
    <n v="1.3626"/>
  </r>
  <r>
    <x v="175"/>
    <n v="1.36595"/>
    <n v="1.3660000000000001"/>
    <n v="1.3658999999999999"/>
  </r>
  <r>
    <x v="176"/>
    <n v="1.3753"/>
    <n v="1.3754"/>
    <n v="1.3752"/>
  </r>
  <r>
    <x v="177"/>
    <n v="1.3696999999999999"/>
    <n v="1.3697999999999999"/>
    <n v="1.3695999999999999"/>
  </r>
  <r>
    <x v="178"/>
    <n v="1.3696999999999999"/>
    <n v="1.3697999999999999"/>
    <n v="1.3695999999999999"/>
  </r>
  <r>
    <x v="179"/>
    <n v="1.3696999999999999"/>
    <n v="1.3697999999999999"/>
    <n v="1.3695999999999999"/>
  </r>
  <r>
    <x v="180"/>
    <n v="1.37165"/>
    <n v="1.3716999999999999"/>
    <n v="1.3715999999999999"/>
  </r>
  <r>
    <x v="181"/>
    <n v="1.3733500000000001"/>
    <n v="1.3734"/>
    <n v="1.3733"/>
  </r>
  <r>
    <x v="182"/>
    <n v="1.36355"/>
    <n v="1.3635999999999999"/>
    <n v="1.3634999999999999"/>
  </r>
  <r>
    <x v="183"/>
    <n v="1.36415"/>
    <n v="1.3642000000000001"/>
    <n v="1.3641000000000001"/>
  </r>
  <r>
    <x v="184"/>
    <n v="1.3652"/>
    <n v="1.3653"/>
    <n v="1.3651"/>
  </r>
  <r>
    <x v="185"/>
    <n v="1.3652"/>
    <n v="1.3653"/>
    <n v="1.3651"/>
  </r>
  <r>
    <x v="186"/>
    <n v="1.3652"/>
    <n v="1.3653"/>
    <n v="1.3651"/>
  </r>
  <r>
    <x v="187"/>
    <n v="1.3609500000000001"/>
    <n v="1.361"/>
    <n v="1.3609"/>
  </r>
  <r>
    <x v="188"/>
    <n v="1.35955"/>
    <n v="1.3595999999999999"/>
    <n v="1.3594999999999999"/>
  </r>
  <r>
    <x v="189"/>
    <n v="1.3587"/>
    <n v="1.3588"/>
    <n v="1.3586"/>
  </r>
  <r>
    <x v="190"/>
    <n v="1.35755"/>
    <n v="1.3575999999999999"/>
    <n v="1.3574999999999999"/>
  </r>
  <r>
    <x v="191"/>
    <n v="1.3513500000000001"/>
    <n v="1.3513999999999999"/>
    <n v="1.3512999999999999"/>
  </r>
  <r>
    <x v="192"/>
    <n v="1.3513500000000001"/>
    <n v="1.3513999999999999"/>
    <n v="1.3512999999999999"/>
  </r>
  <r>
    <x v="193"/>
    <n v="1.3513500000000001"/>
    <n v="1.3513999999999999"/>
    <n v="1.3512999999999999"/>
  </r>
  <r>
    <x v="194"/>
    <n v="1.3428500000000001"/>
    <n v="1.3429"/>
    <n v="1.3428"/>
  </r>
  <r>
    <x v="195"/>
    <n v="1.3389500000000001"/>
    <n v="1.339"/>
    <n v="1.3389"/>
  </r>
  <r>
    <x v="196"/>
    <n v="1.3406499999999999"/>
    <n v="1.3407"/>
    <n v="1.3406"/>
  </r>
  <r>
    <x v="197"/>
    <n v="1.3406499999999999"/>
    <n v="1.3407"/>
    <n v="1.3406"/>
  </r>
  <r>
    <x v="198"/>
    <n v="1.34155"/>
    <n v="1.3415999999999999"/>
    <n v="1.3414999999999999"/>
  </r>
  <r>
    <x v="199"/>
    <n v="1.34155"/>
    <n v="1.3415999999999999"/>
    <n v="1.3414999999999999"/>
  </r>
  <r>
    <x v="200"/>
    <n v="1.34155"/>
    <n v="1.3415999999999999"/>
    <n v="1.3414999999999999"/>
  </r>
  <r>
    <x v="201"/>
    <n v="1.3489500000000001"/>
    <n v="1.349"/>
    <n v="1.3489"/>
  </r>
  <r>
    <x v="202"/>
    <n v="1.3525499999999999"/>
    <n v="1.3526"/>
    <n v="1.3525"/>
  </r>
  <r>
    <x v="203"/>
    <n v="1.35775"/>
    <n v="1.3577999999999999"/>
    <n v="1.3576999999999999"/>
  </r>
  <r>
    <x v="204"/>
    <n v="1.35155"/>
    <n v="1.3515999999999999"/>
    <n v="1.3514999999999999"/>
  </r>
  <r>
    <x v="205"/>
    <n v="1.34355"/>
    <n v="1.3435999999999999"/>
    <n v="1.3434999999999999"/>
  </r>
  <r>
    <x v="206"/>
    <n v="1.34355"/>
    <n v="1.3435999999999999"/>
    <n v="1.3434999999999999"/>
  </r>
  <r>
    <x v="207"/>
    <n v="1.34355"/>
    <n v="1.3435999999999999"/>
    <n v="1.3434999999999999"/>
  </r>
  <r>
    <x v="208"/>
    <n v="1.33525"/>
    <n v="1.3352999999999999"/>
    <n v="1.3351999999999999"/>
  </r>
  <r>
    <x v="209"/>
    <n v="1.33525"/>
    <n v="1.3352999999999999"/>
    <n v="1.3351999999999999"/>
  </r>
  <r>
    <x v="210"/>
    <n v="1.3252999999999999"/>
    <n v="1.3253999999999999"/>
    <n v="1.3251999999999999"/>
  </r>
  <r>
    <x v="211"/>
    <n v="1.32175"/>
    <n v="1.3218000000000001"/>
    <n v="1.3217000000000001"/>
  </r>
  <r>
    <x v="212"/>
    <n v="1.32345"/>
    <n v="1.3234999999999999"/>
    <n v="1.3233999999999999"/>
  </r>
  <r>
    <x v="213"/>
    <n v="1.32345"/>
    <n v="1.3234999999999999"/>
    <n v="1.3233999999999999"/>
  </r>
  <r>
    <x v="214"/>
    <n v="1.32345"/>
    <n v="1.3234999999999999"/>
    <n v="1.3233999999999999"/>
  </r>
  <r>
    <x v="215"/>
    <n v="1.32755"/>
    <n v="1.3275999999999999"/>
    <n v="1.3274999999999999"/>
  </r>
  <r>
    <x v="216"/>
    <n v="1.32925"/>
    <n v="1.3292999999999999"/>
    <n v="1.3291999999999999"/>
  </r>
  <r>
    <x v="217"/>
    <n v="1.3364499999999999"/>
    <n v="1.3365"/>
    <n v="1.3364"/>
  </r>
  <r>
    <x v="218"/>
    <n v="1.3410500000000001"/>
    <n v="1.3411"/>
    <n v="1.341"/>
  </r>
  <r>
    <x v="219"/>
    <n v="1.3451500000000001"/>
    <n v="1.3452"/>
    <n v="1.3451"/>
  </r>
  <r>
    <x v="220"/>
    <n v="1.3451500000000001"/>
    <n v="1.3452"/>
    <n v="1.3451"/>
  </r>
  <r>
    <x v="221"/>
    <n v="1.3451500000000001"/>
    <n v="1.3452"/>
    <n v="1.3451"/>
  </r>
  <r>
    <x v="222"/>
    <n v="1.3432500000000001"/>
    <n v="1.3432999999999999"/>
    <n v="1.3431999999999999"/>
  </r>
  <r>
    <x v="223"/>
    <n v="1.34965"/>
    <n v="1.3496999999999999"/>
    <n v="1.3495999999999999"/>
  </r>
  <r>
    <x v="224"/>
    <n v="1.3566499999999999"/>
    <n v="1.3567"/>
    <n v="1.3566"/>
  </r>
  <r>
    <x v="225"/>
    <n v="1.3531500000000001"/>
    <n v="1.3532"/>
    <n v="1.3531"/>
  </r>
  <r>
    <x v="226"/>
    <n v="1.35545"/>
    <n v="1.3554999999999999"/>
    <n v="1.3553999999999999"/>
  </r>
  <r>
    <x v="227"/>
    <n v="1.35545"/>
    <n v="1.3554999999999999"/>
    <n v="1.3553999999999999"/>
  </r>
  <r>
    <x v="228"/>
    <n v="1.35545"/>
    <n v="1.3554999999999999"/>
    <n v="1.3553999999999999"/>
  </r>
  <r>
    <x v="229"/>
    <n v="1.3504499999999999"/>
    <n v="1.3505"/>
    <n v="1.3504"/>
  </r>
  <r>
    <x v="230"/>
    <n v="1.3482499999999999"/>
    <n v="1.3483000000000001"/>
    <n v="1.3482000000000001"/>
  </r>
  <r>
    <x v="231"/>
    <n v="1.34535"/>
    <n v="1.3453999999999999"/>
    <n v="1.3452999999999999"/>
  </r>
  <r>
    <x v="232"/>
    <n v="1.34195"/>
    <n v="1.3420000000000001"/>
    <n v="1.3419000000000001"/>
  </r>
  <r>
    <x v="233"/>
    <n v="1.3527499999999999"/>
    <n v="1.3528"/>
    <n v="1.3527"/>
  </r>
  <r>
    <x v="234"/>
    <n v="1.3527499999999999"/>
    <n v="1.3528"/>
    <n v="1.3527"/>
  </r>
  <r>
    <x v="235"/>
    <n v="1.3527499999999999"/>
    <n v="1.3528"/>
    <n v="1.3527"/>
  </r>
  <r>
    <x v="236"/>
    <n v="1.34615"/>
    <n v="1.3462000000000001"/>
    <n v="1.3461000000000001"/>
  </r>
  <r>
    <x v="237"/>
    <n v="1.34795"/>
    <n v="1.3480000000000001"/>
    <n v="1.3479000000000001"/>
  </r>
  <r>
    <x v="238"/>
    <n v="1.34955"/>
    <n v="1.3495999999999999"/>
    <n v="1.3494999999999999"/>
  </r>
  <r>
    <x v="239"/>
    <n v="1.3516999999999999"/>
    <n v="1.3516999999999999"/>
    <n v="1.3516999999999999"/>
  </r>
  <r>
    <x v="240"/>
    <n v="1.3507499999999999"/>
    <n v="1.3508"/>
    <n v="1.3507"/>
  </r>
  <r>
    <x v="241"/>
    <n v="1.3507499999999999"/>
    <n v="1.3508"/>
    <n v="1.3507"/>
  </r>
  <r>
    <x v="242"/>
    <n v="1.3507499999999999"/>
    <n v="1.3508"/>
    <n v="1.3507"/>
  </r>
  <r>
    <x v="243"/>
    <n v="1.3543499999999999"/>
    <n v="1.3544"/>
    <n v="1.3543000000000001"/>
  </r>
  <r>
    <x v="244"/>
    <n v="1.33765"/>
    <n v="1.3376999999999999"/>
    <n v="1.3375999999999999"/>
  </r>
  <r>
    <x v="245"/>
    <n v="1.3444499999999999"/>
    <n v="1.3445"/>
    <n v="1.3444"/>
  </r>
  <r>
    <x v="246"/>
    <n v="1.3426499999999999"/>
    <n v="1.3427"/>
    <n v="1.3426"/>
  </r>
  <r>
    <x v="247"/>
    <n v="1.3504499999999999"/>
    <n v="1.3505"/>
    <n v="1.3504"/>
  </r>
  <r>
    <x v="248"/>
    <n v="1.3504499999999999"/>
    <n v="1.3505"/>
    <n v="1.3504"/>
  </r>
  <r>
    <x v="249"/>
    <n v="1.3504499999999999"/>
    <n v="1.3505"/>
    <n v="1.3504"/>
  </r>
  <r>
    <x v="250"/>
    <n v="1.3547499999999999"/>
    <n v="1.3548"/>
    <n v="1.3547"/>
  </r>
  <r>
    <x v="251"/>
    <n v="1.35225"/>
    <n v="1.3523000000000001"/>
    <n v="1.3522000000000001"/>
  </r>
  <r>
    <x v="252"/>
    <n v="1.35345"/>
    <n v="1.3534999999999999"/>
    <n v="1.3533999999999999"/>
  </r>
  <r>
    <x v="253"/>
    <n v="1.35805"/>
    <n v="1.3581000000000001"/>
    <n v="1.3580000000000001"/>
  </r>
  <r>
    <x v="254"/>
    <n v="1.3567499999999999"/>
    <n v="1.3568"/>
    <n v="1.3567"/>
  </r>
  <r>
    <x v="255"/>
    <n v="1.3567499999999999"/>
    <n v="1.3568"/>
    <n v="1.3567"/>
  </r>
  <r>
    <x v="256"/>
    <n v="1.3567499999999999"/>
    <n v="1.3568"/>
    <n v="1.3567"/>
  </r>
  <r>
    <x v="257"/>
    <n v="1.3605499999999999"/>
    <n v="1.3606"/>
    <n v="1.3605"/>
  </r>
  <r>
    <x v="258"/>
    <n v="1.36575"/>
    <n v="1.36575"/>
    <n v="1.36575"/>
  </r>
  <r>
    <x v="259"/>
    <n v="1.3632500000000001"/>
    <n v="1.3633"/>
    <n v="1.3632"/>
  </r>
  <r>
    <x v="260"/>
    <n v="1.3553500000000001"/>
    <n v="1.3553999999999999"/>
    <n v="1.3552999999999999"/>
  </r>
  <r>
    <x v="261"/>
    <n v="1.3470500000000001"/>
    <n v="1.3471"/>
    <n v="1.347"/>
  </r>
  <r>
    <x v="262"/>
    <n v="1.3470500000000001"/>
    <n v="1.3471"/>
    <n v="1.347"/>
  </r>
  <r>
    <x v="263"/>
    <n v="1.3470500000000001"/>
    <n v="1.3471"/>
    <n v="1.347"/>
  </r>
  <r>
    <x v="264"/>
    <n v="1.35155"/>
    <n v="1.3515999999999999"/>
    <n v="1.3514999999999999"/>
  </r>
  <r>
    <x v="265"/>
    <n v="1.35155"/>
    <n v="1.3515999999999999"/>
    <n v="1.3514999999999999"/>
  </r>
  <r>
    <x v="266"/>
    <n v="1.3449500000000001"/>
    <n v="1.345"/>
    <n v="1.3449"/>
  </r>
  <r>
    <x v="267"/>
    <n v="1.33365"/>
    <n v="1.3337000000000001"/>
    <n v="1.3335999999999999"/>
  </r>
  <r>
    <x v="268"/>
    <n v="1.3410500000000001"/>
    <n v="1.3411"/>
    <n v="1.341"/>
  </r>
  <r>
    <x v="269"/>
    <n v="1.3410500000000001"/>
    <n v="1.3411"/>
    <n v="1.341"/>
  </r>
  <r>
    <x v="270"/>
    <n v="1.3410500000000001"/>
    <n v="1.3411"/>
    <n v="1.341"/>
  </r>
  <r>
    <x v="271"/>
    <n v="1.34375"/>
    <n v="1.3438000000000001"/>
    <n v="1.3436999999999999"/>
  </r>
  <r>
    <x v="272"/>
    <n v="1.3451500000000001"/>
    <n v="1.3452"/>
    <n v="1.3451"/>
  </r>
  <r>
    <x v="273"/>
    <n v="1.3485499999999999"/>
    <n v="1.3486"/>
    <n v="1.3485"/>
  </r>
  <r>
    <x v="274"/>
    <n v="1.3447499999999999"/>
    <n v="1.3448"/>
    <n v="1.3447"/>
  </r>
  <r>
    <x v="275"/>
    <n v="1.34775"/>
    <n v="1.3478000000000001"/>
    <n v="1.3476999999999999"/>
  </r>
  <r>
    <x v="276"/>
    <n v="1.34775"/>
    <n v="1.3478000000000001"/>
    <n v="1.3476999999999999"/>
  </r>
  <r>
    <x v="277"/>
    <n v="1.34775"/>
    <n v="1.3478000000000001"/>
    <n v="1.3476999999999999"/>
  </r>
  <r>
    <x v="278"/>
    <n v="1.34805"/>
    <n v="1.3481000000000001"/>
    <n v="1.3480000000000001"/>
  </r>
  <r>
    <x v="279"/>
    <n v="1.3432500000000001"/>
    <n v="1.3432999999999999"/>
    <n v="1.3431999999999999"/>
  </r>
  <r>
    <x v="280"/>
    <n v="1.3388500000000001"/>
    <n v="1.3389"/>
    <n v="1.3388"/>
  </r>
  <r>
    <x v="281"/>
    <n v="1.3281499999999999"/>
    <n v="1.3282"/>
    <n v="1.3281000000000001"/>
  </r>
  <r>
    <x v="282"/>
    <n v="1.3350500000000001"/>
    <n v="1.3351"/>
    <n v="1.335"/>
  </r>
  <r>
    <x v="283"/>
    <n v="1.3350500000000001"/>
    <n v="1.3351"/>
    <n v="1.335"/>
  </r>
  <r>
    <x v="284"/>
    <n v="1.3350500000000001"/>
    <n v="1.3351"/>
    <n v="1.335"/>
  </r>
  <r>
    <x v="285"/>
    <n v="1.33335"/>
    <n v="1.3333999999999999"/>
    <n v="1.3332999999999999"/>
  </r>
  <r>
    <x v="286"/>
    <n v="1.3328500000000001"/>
    <n v="1.3329"/>
    <n v="1.3328"/>
  </r>
  <r>
    <x v="287"/>
    <n v="1.33815"/>
    <n v="1.3382000000000001"/>
    <n v="1.3381000000000001"/>
  </r>
  <r>
    <x v="288"/>
    <n v="1.3432500000000001"/>
    <n v="1.3432999999999999"/>
    <n v="1.3431999999999999"/>
  </r>
  <r>
    <x v="289"/>
    <n v="1.3431500000000001"/>
    <n v="1.3431999999999999"/>
    <n v="1.3431"/>
  </r>
  <r>
    <x v="290"/>
    <n v="1.3431500000000001"/>
    <n v="1.3431999999999999"/>
    <n v="1.3431"/>
  </r>
  <r>
    <x v="291"/>
    <n v="1.3431500000000001"/>
    <n v="1.3431999999999999"/>
    <n v="1.3431"/>
  </r>
  <r>
    <x v="292"/>
    <n v="1.3406499999999999"/>
    <n v="1.3407"/>
    <n v="1.3406"/>
  </r>
  <r>
    <x v="293"/>
    <n v="1.3371500000000001"/>
    <n v="1.3371999999999999"/>
    <n v="1.3371"/>
  </r>
  <r>
    <x v="294"/>
    <n v="1.33555"/>
    <n v="1.3355999999999999"/>
    <n v="1.3354999999999999"/>
  </r>
  <r>
    <x v="295"/>
    <n v="1.3323499999999999"/>
    <n v="1.3324"/>
    <n v="1.3323"/>
  </r>
  <r>
    <x v="296"/>
    <n v="1.3303499999999999"/>
    <n v="1.3304"/>
    <n v="1.3303"/>
  </r>
  <r>
    <x v="297"/>
    <n v="1.3303499999999999"/>
    <n v="1.3304"/>
    <n v="1.3303"/>
  </r>
  <r>
    <x v="298"/>
    <n v="1.3303499999999999"/>
    <n v="1.3304"/>
    <n v="1.3303"/>
  </r>
  <r>
    <x v="299"/>
    <n v="1.33355"/>
    <n v="1.3335999999999999"/>
    <n v="1.3334999999999999"/>
  </r>
  <r>
    <x v="300"/>
    <n v="1.32755"/>
    <n v="1.3275999999999999"/>
    <n v="1.3274999999999999"/>
  </r>
  <r>
    <x v="301"/>
    <n v="1.3170999999999999"/>
    <n v="1.3171999999999999"/>
    <n v="1.3169999999999999"/>
  </r>
  <r>
    <x v="302"/>
    <n v="1.3149500000000001"/>
    <n v="1.3149999999999999"/>
    <n v="1.3149"/>
  </r>
  <r>
    <x v="303"/>
    <n v="1.3140499999999999"/>
    <n v="1.3141"/>
    <n v="1.3140000000000001"/>
  </r>
  <r>
    <x v="304"/>
    <n v="1.3140499999999999"/>
    <n v="1.3141"/>
    <n v="1.3140000000000001"/>
  </r>
  <r>
    <x v="305"/>
    <n v="1.3140499999999999"/>
    <n v="1.3141"/>
    <n v="1.3140000000000001"/>
  </r>
  <r>
    <x v="306"/>
    <n v="1.31385"/>
    <n v="1.3139000000000001"/>
    <n v="1.3138000000000001"/>
  </r>
  <r>
    <x v="307"/>
    <n v="1.3021499999999999"/>
    <n v="1.3022"/>
    <n v="1.3021"/>
  </r>
  <r>
    <x v="308"/>
    <n v="1.3042499999999999"/>
    <n v="1.3043"/>
    <n v="1.3042"/>
  </r>
  <r>
    <x v="309"/>
    <n v="1.3141499999999999"/>
    <n v="1.3142"/>
    <n v="1.3141"/>
  </r>
  <r>
    <x v="310"/>
    <n v="1.3168500000000001"/>
    <n v="1.3169"/>
    <n v="1.3168"/>
  </r>
  <r>
    <x v="311"/>
    <n v="1.3168500000000001"/>
    <n v="1.3169"/>
    <n v="1.3168"/>
  </r>
  <r>
    <x v="312"/>
    <n v="1.3168500000000001"/>
    <n v="1.3169"/>
    <n v="1.3168"/>
  </r>
  <r>
    <x v="313"/>
    <n v="1.31775"/>
    <n v="1.3178000000000001"/>
    <n v="1.3177000000000001"/>
  </r>
  <r>
    <x v="314"/>
    <n v="1.31725"/>
    <n v="1.3172999999999999"/>
    <n v="1.3171999999999999"/>
  </r>
  <r>
    <x v="315"/>
    <n v="1.3143"/>
    <n v="1.3143"/>
    <n v="1.3143"/>
  </r>
  <r>
    <x v="316"/>
    <n v="1.31935"/>
    <n v="1.3193999999999999"/>
    <n v="1.3192999999999999"/>
  </r>
  <r>
    <x v="317"/>
    <n v="1.3161499999999999"/>
    <n v="1.3162"/>
    <n v="1.3161"/>
  </r>
  <r>
    <x v="318"/>
    <n v="1.3161499999999999"/>
    <n v="1.3162"/>
    <n v="1.3161"/>
  </r>
  <r>
    <x v="319"/>
    <n v="1.3161499999999999"/>
    <n v="1.3162"/>
    <n v="1.3161"/>
  </r>
  <r>
    <x v="320"/>
    <n v="1.3163499999999999"/>
    <n v="1.3164"/>
    <n v="1.3163"/>
  </r>
  <r>
    <x v="321"/>
    <n v="1.3153999999999999"/>
    <n v="1.3153999999999999"/>
    <n v="1.3153999999999999"/>
  </r>
  <r>
    <x v="322"/>
    <n v="1.30725"/>
    <n v="1.3072999999999999"/>
    <n v="1.3071999999999999"/>
  </r>
  <r>
    <x v="323"/>
    <n v="1.30735"/>
    <n v="1.3073999999999999"/>
    <n v="1.3072999999999999"/>
  </r>
  <r>
    <x v="324"/>
    <n v="1.30955"/>
    <n v="1.3096000000000001"/>
    <n v="1.3095000000000001"/>
  </r>
  <r>
    <x v="325"/>
    <n v="1.30955"/>
    <n v="1.3096000000000001"/>
    <n v="1.3095000000000001"/>
  </r>
  <r>
    <x v="326"/>
    <n v="1.30955"/>
    <n v="1.3096000000000001"/>
    <n v="1.3095000000000001"/>
  </r>
  <r>
    <x v="327"/>
    <n v="1.3109500000000001"/>
    <n v="1.3109999999999999"/>
    <n v="1.3109"/>
  </r>
  <r>
    <x v="328"/>
    <n v="1.3208"/>
    <n v="1.3208"/>
    <n v="1.3208"/>
  </r>
  <r>
    <x v="329"/>
    <n v="1.323"/>
    <n v="1.323"/>
    <n v="1.323"/>
  </r>
  <r>
    <x v="330"/>
    <n v="1.32365"/>
    <n v="1.3237000000000001"/>
    <n v="1.3236000000000001"/>
  </r>
  <r>
    <x v="331"/>
    <n v="1.32345"/>
    <n v="1.3234999999999999"/>
    <n v="1.3233999999999999"/>
  </r>
  <r>
    <x v="332"/>
    <n v="1.32345"/>
    <n v="1.3234999999999999"/>
    <n v="1.3233999999999999"/>
  </r>
  <r>
    <x v="333"/>
    <n v="1.32345"/>
    <n v="1.3234999999999999"/>
    <n v="1.3233999999999999"/>
  </r>
  <r>
    <x v="334"/>
    <n v="1.3217000000000001"/>
    <n v="1.3217000000000001"/>
    <n v="1.3217000000000001"/>
  </r>
  <r>
    <x v="335"/>
    <n v="1.31965"/>
    <n v="1.3197000000000001"/>
    <n v="1.3196000000000001"/>
  </r>
  <r>
    <x v="336"/>
    <n v="1.3349500000000001"/>
    <n v="1.335"/>
    <n v="1.3349"/>
  </r>
  <r>
    <x v="337"/>
    <n v="1.3346499999999999"/>
    <n v="1.3347"/>
    <n v="1.3346"/>
  </r>
  <r>
    <x v="338"/>
    <n v="1.33335"/>
    <n v="1.3333999999999999"/>
    <n v="1.3332999999999999"/>
  </r>
  <r>
    <x v="339"/>
    <n v="1.33335"/>
    <n v="1.3333999999999999"/>
    <n v="1.3332999999999999"/>
  </r>
  <r>
    <x v="340"/>
    <n v="1.33335"/>
    <n v="1.3333999999999999"/>
    <n v="1.3332999999999999"/>
  </r>
  <r>
    <x v="341"/>
    <n v="1.3327500000000001"/>
    <n v="1.3328"/>
    <n v="1.3327"/>
  </r>
  <r>
    <x v="342"/>
    <n v="1.3299000000000001"/>
    <n v="1.3299000000000001"/>
    <n v="1.3299000000000001"/>
  </r>
  <r>
    <x v="343"/>
    <n v="1.33385"/>
    <n v="1.3339000000000001"/>
    <n v="1.3338000000000001"/>
  </r>
  <r>
    <x v="344"/>
    <n v="1.34135"/>
    <n v="1.3413999999999999"/>
    <n v="1.3412999999999999"/>
  </r>
  <r>
    <x v="345"/>
    <n v="1.3367500000000001"/>
    <n v="1.3368"/>
    <n v="1.3367"/>
  </r>
  <r>
    <x v="346"/>
    <n v="1.3367500000000001"/>
    <n v="1.3368"/>
    <n v="1.3367"/>
  </r>
  <r>
    <x v="347"/>
    <n v="1.3367500000000001"/>
    <n v="1.3368"/>
    <n v="1.3367"/>
  </r>
  <r>
    <x v="348"/>
    <n v="1.3363499999999999"/>
    <n v="1.3364"/>
    <n v="1.3363"/>
  </r>
  <r>
    <x v="349"/>
    <n v="1.3422499999999999"/>
    <n v="1.3423"/>
    <n v="1.3422000000000001"/>
  </r>
  <r>
    <x v="350"/>
    <n v="1.33795"/>
    <n v="1.3380000000000001"/>
    <n v="1.3379000000000001"/>
  </r>
  <r>
    <x v="351"/>
    <n v="1.33815"/>
    <n v="1.3382000000000001"/>
    <n v="1.3381000000000001"/>
  </r>
  <r>
    <x v="352"/>
    <n v="1.3387500000000001"/>
    <n v="1.3388"/>
    <n v="1.3387"/>
  </r>
  <r>
    <x v="353"/>
    <n v="1.3387500000000001"/>
    <n v="1.3388"/>
    <n v="1.3387"/>
  </r>
  <r>
    <x v="354"/>
    <n v="1.3387500000000001"/>
    <n v="1.3388"/>
    <n v="1.3387"/>
  </r>
  <r>
    <x v="355"/>
    <n v="1.3464499999999999"/>
    <n v="1.3465"/>
    <n v="1.3464"/>
  </r>
  <r>
    <x v="356"/>
    <n v="1.3486499999999999"/>
    <n v="1.3487"/>
    <n v="1.3486"/>
  </r>
  <r>
    <x v="357"/>
    <n v="1.3502000000000001"/>
    <n v="1.3503000000000001"/>
    <n v="1.3501000000000001"/>
  </r>
  <r>
    <x v="358"/>
    <n v="1.3524"/>
    <n v="1.3539000000000001"/>
    <n v="1.3509"/>
  </r>
  <r>
    <x v="359"/>
    <n v="1.34995"/>
    <n v="1.35"/>
    <n v="1.3499000000000001"/>
  </r>
  <r>
    <x v="360"/>
    <n v="1.34995"/>
    <n v="1.35"/>
    <n v="1.3499000000000001"/>
  </r>
  <r>
    <x v="361"/>
    <n v="1.34995"/>
    <n v="1.35"/>
    <n v="1.3499000000000001"/>
  </r>
  <r>
    <x v="362"/>
    <n v="1.3491500000000001"/>
    <n v="1.3492"/>
    <n v="1.3491"/>
  </r>
  <r>
    <x v="363"/>
    <n v="1.3466499999999999"/>
    <n v="1.3467"/>
    <n v="1.3466"/>
  </r>
  <r>
    <x v="364"/>
    <n v="1.3450500000000001"/>
    <n v="1.3451"/>
    <n v="1.345"/>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C"/>
    <s v="M"/>
    <n v="20250101"/>
    <n v="2025"/>
    <n v="1"/>
    <x v="0"/>
    <n v="124"/>
    <s v="CAN"/>
    <x v="0"/>
    <s v="M"/>
    <s v="Import"/>
    <n v="218"/>
    <s v="ECU"/>
    <s v="Ecuador"/>
    <n v="0"/>
    <s v="W00"/>
    <s v="World"/>
    <s v="H6"/>
    <s v="HS"/>
    <b v="1"/>
    <s v="080390"/>
    <s v="Fruit, edible; bananas, other than plantains, fresh or dried"/>
    <n v="6"/>
    <b v="1"/>
    <s v="C00"/>
    <s v="TOTAL CPC"/>
    <s v="0"/>
    <n v="0"/>
    <s v="TOTAL MOT"/>
    <n v="8"/>
    <s v="kg"/>
    <n v="6957896"/>
    <b v="0"/>
    <n v="8"/>
    <s v="kg"/>
    <n v="6957896"/>
    <b v="0"/>
    <n v="6957896"/>
    <b v="0"/>
    <n v="0"/>
    <b v="0"/>
    <m/>
    <n v="6006309.4270000001"/>
    <n v="6006309.4270000001"/>
    <n v="0"/>
    <b v="0"/>
    <b v="1"/>
  </r>
  <r>
    <s v="C"/>
    <s v="M"/>
    <n v="20250101"/>
    <n v="2025"/>
    <n v="1"/>
    <x v="0"/>
    <n v="268"/>
    <s v="GEO"/>
    <x v="1"/>
    <s v="M"/>
    <s v="Import"/>
    <n v="218"/>
    <s v="ECU"/>
    <s v="Ecuador"/>
    <n v="0"/>
    <s v="W00"/>
    <s v="World"/>
    <s v="H6"/>
    <s v="HS"/>
    <b v="1"/>
    <s v="080390"/>
    <s v="Fruit, edible; bananas, other than plantains, fresh or dried"/>
    <n v="6"/>
    <b v="1"/>
    <s v="C00"/>
    <s v="TOTAL CPC"/>
    <s v="0"/>
    <n v="0"/>
    <s v="TOTAL MOT"/>
    <n v="8"/>
    <s v="kg"/>
    <n v="4303260"/>
    <b v="0"/>
    <n v="8"/>
    <s v="kg"/>
    <n v="4303260"/>
    <b v="0"/>
    <n v="4303260"/>
    <b v="0"/>
    <n v="0"/>
    <b v="0"/>
    <n v="3345181.8539999998"/>
    <m/>
    <n v="3345181.8539999998"/>
    <n v="0"/>
    <b v="0"/>
    <b v="1"/>
  </r>
  <r>
    <s v="C"/>
    <s v="M"/>
    <n v="20250101"/>
    <n v="2025"/>
    <n v="1"/>
    <x v="0"/>
    <n v="344"/>
    <s v="HKG"/>
    <x v="2"/>
    <s v="M"/>
    <s v="Import"/>
    <n v="218"/>
    <s v="ECU"/>
    <s v="Ecuador"/>
    <n v="0"/>
    <s v="W00"/>
    <s v="World"/>
    <s v="H6"/>
    <s v="HS"/>
    <b v="1"/>
    <s v="080390"/>
    <s v="Fruit, edible; bananas, other than plantains, fresh or dried"/>
    <n v="6"/>
    <b v="1"/>
    <s v="C00"/>
    <s v="TOTAL CPC"/>
    <s v="0"/>
    <n v="0"/>
    <s v="TOTAL MOT"/>
    <n v="8"/>
    <s v="kg"/>
    <n v="542122"/>
    <b v="0"/>
    <n v="8"/>
    <s v="kg"/>
    <n v="542122"/>
    <b v="0"/>
    <n v="542122"/>
    <b v="0"/>
    <n v="0"/>
    <b v="0"/>
    <n v="330304.94099999999"/>
    <m/>
    <n v="330304.94099999999"/>
    <n v="0"/>
    <b v="1"/>
    <b v="0"/>
  </r>
  <r>
    <s v="C"/>
    <s v="M"/>
    <n v="20250101"/>
    <n v="2025"/>
    <n v="1"/>
    <x v="0"/>
    <n v="417"/>
    <s v="KGZ"/>
    <x v="3"/>
    <s v="M"/>
    <s v="Import"/>
    <n v="218"/>
    <s v="ECU"/>
    <s v="Ecuador"/>
    <n v="0"/>
    <s v="W00"/>
    <s v="World"/>
    <s v="H6"/>
    <s v="HS"/>
    <b v="1"/>
    <s v="080390"/>
    <s v="Fruit, edible; bananas, other than plantains, fresh or dried"/>
    <n v="6"/>
    <b v="1"/>
    <s v="C00"/>
    <s v="TOTAL CPC"/>
    <s v="0"/>
    <n v="0"/>
    <s v="TOTAL MOT"/>
    <n v="8"/>
    <s v="kg"/>
    <n v="2967210"/>
    <b v="0"/>
    <n v="8"/>
    <s v="kg"/>
    <n v="2967210"/>
    <b v="0"/>
    <n v="2967210"/>
    <b v="0"/>
    <n v="0"/>
    <b v="0"/>
    <n v="2139968"/>
    <m/>
    <n v="2139968"/>
    <n v="0"/>
    <b v="0"/>
    <b v="1"/>
  </r>
  <r>
    <s v="C"/>
    <s v="M"/>
    <n v="20250101"/>
    <n v="2025"/>
    <n v="1"/>
    <x v="0"/>
    <n v="499"/>
    <s v="MNE"/>
    <x v="4"/>
    <s v="M"/>
    <s v="Import"/>
    <n v="218"/>
    <s v="ECU"/>
    <s v="Ecuador"/>
    <n v="0"/>
    <s v="W00"/>
    <s v="World"/>
    <s v="H6"/>
    <s v="HS"/>
    <b v="1"/>
    <s v="080390"/>
    <s v="Fruit, edible; bananas, other than plantains, fresh or dried"/>
    <n v="6"/>
    <b v="1"/>
    <s v="C00"/>
    <s v="TOTAL CPC"/>
    <s v="0"/>
    <n v="0"/>
    <s v="TOTAL MOT"/>
    <n v="8"/>
    <s v="kg"/>
    <n v="534340.4"/>
    <b v="0"/>
    <n v="8"/>
    <s v="kg"/>
    <n v="534340.4"/>
    <b v="0"/>
    <n v="534340.4"/>
    <b v="0"/>
    <n v="0"/>
    <b v="0"/>
    <n v="413734.93900000001"/>
    <m/>
    <n v="413734.93900000001"/>
    <n v="0"/>
    <b v="0"/>
    <b v="1"/>
  </r>
  <r>
    <s v="C"/>
    <s v="M"/>
    <n v="20250101"/>
    <n v="2025"/>
    <n v="1"/>
    <x v="0"/>
    <n v="554"/>
    <s v="NZL"/>
    <x v="5"/>
    <s v="M"/>
    <s v="Import"/>
    <n v="218"/>
    <s v="ECU"/>
    <s v="Ecuador"/>
    <n v="0"/>
    <s v="W00"/>
    <s v="World"/>
    <s v="H6"/>
    <s v="HS"/>
    <b v="1"/>
    <s v="080390"/>
    <s v="Fruit, edible; bananas, other than plantains, fresh or dried"/>
    <n v="6"/>
    <b v="1"/>
    <s v="C00"/>
    <s v="TOTAL CPC"/>
    <s v="0"/>
    <n v="0"/>
    <s v="TOTAL MOT"/>
    <n v="8"/>
    <s v="kg"/>
    <n v="5078405"/>
    <b v="0"/>
    <n v="8"/>
    <s v="kg"/>
    <n v="5078405"/>
    <b v="0"/>
    <n v="5078405"/>
    <b v="0"/>
    <n v="5498358"/>
    <b v="0"/>
    <n v="4724844.7929999996"/>
    <n v="3316572.9530000002"/>
    <n v="4724844.7929999996"/>
    <n v="0"/>
    <b v="1"/>
    <b v="0"/>
  </r>
  <r>
    <s v="C"/>
    <s v="M"/>
    <n v="20250101"/>
    <n v="2025"/>
    <n v="1"/>
    <x v="0"/>
    <n v="792"/>
    <s v="TUR"/>
    <x v="6"/>
    <s v="M"/>
    <s v="Import"/>
    <n v="218"/>
    <s v="ECU"/>
    <s v="Ecuador"/>
    <n v="0"/>
    <s v="W00"/>
    <s v="World"/>
    <s v="H6"/>
    <s v="HS"/>
    <b v="1"/>
    <s v="080390"/>
    <s v="Fruit, edible; bananas, other than plantains, fresh or dried"/>
    <n v="6"/>
    <b v="1"/>
    <s v="C00"/>
    <s v="TOTAL CPC"/>
    <s v="0"/>
    <n v="0"/>
    <s v="TOTAL MOT"/>
    <n v="8"/>
    <s v="kg"/>
    <n v="9673690"/>
    <b v="0"/>
    <n v="8"/>
    <s v="kg"/>
    <n v="9673690"/>
    <b v="0"/>
    <n v="9673690"/>
    <b v="0"/>
    <n v="0"/>
    <b v="0"/>
    <n v="7944923"/>
    <n v="7516256"/>
    <n v="7944923"/>
    <n v="0"/>
    <b v="0"/>
    <b v="1"/>
  </r>
  <r>
    <s v="C"/>
    <s v="M"/>
    <n v="20250101"/>
    <n v="2025"/>
    <n v="1"/>
    <x v="0"/>
    <n v="804"/>
    <s v="UKR"/>
    <x v="7"/>
    <s v="M"/>
    <s v="Import"/>
    <n v="218"/>
    <s v="ECU"/>
    <s v="Ecuador"/>
    <n v="0"/>
    <s v="W00"/>
    <s v="World"/>
    <s v="H6"/>
    <s v="HS"/>
    <b v="1"/>
    <s v="080390"/>
    <s v="Fruit, edible; bananas, other than plantains, fresh or dried"/>
    <n v="6"/>
    <b v="1"/>
    <s v="C00"/>
    <s v="TOTAL CPC"/>
    <s v="0"/>
    <n v="0"/>
    <s v="TOTAL MOT"/>
    <n v="8"/>
    <s v="kg"/>
    <n v="12342697"/>
    <b v="0"/>
    <n v="8"/>
    <s v="kg"/>
    <n v="12342697"/>
    <b v="0"/>
    <n v="12342697"/>
    <b v="0"/>
    <n v="0"/>
    <b v="0"/>
    <n v="12120267.24"/>
    <m/>
    <n v="12120267.24"/>
    <n v="0"/>
    <b v="1"/>
    <b v="0"/>
  </r>
  <r>
    <s v="C"/>
    <s v="M"/>
    <n v="20250101"/>
    <n v="2025"/>
    <n v="1"/>
    <x v="0"/>
    <n v="818"/>
    <s v="EGY"/>
    <x v="8"/>
    <s v="M"/>
    <s v="Import"/>
    <n v="218"/>
    <s v="ECU"/>
    <s v="Ecuador"/>
    <n v="0"/>
    <s v="W00"/>
    <s v="World"/>
    <s v="H6"/>
    <s v="HS"/>
    <b v="1"/>
    <s v="080390"/>
    <s v="Fruit, edible; bananas, other than plantains, fresh or dried"/>
    <n v="6"/>
    <b v="1"/>
    <s v="C00"/>
    <s v="TOTAL CPC"/>
    <s v="0"/>
    <n v="0"/>
    <s v="TOTAL MOT"/>
    <n v="8"/>
    <s v="kg"/>
    <n v="48285.347000000002"/>
    <b v="1"/>
    <n v="-1"/>
    <s v="N/A"/>
    <n v="0"/>
    <b v="0"/>
    <n v="48285.347000000002"/>
    <b v="1"/>
    <n v="0"/>
    <b v="0"/>
    <n v="41572.658000000003"/>
    <m/>
    <n v="41572.658000000003"/>
    <n v="6"/>
    <b v="1"/>
    <b v="0"/>
  </r>
  <r>
    <s v="C"/>
    <s v="M"/>
    <n v="20250201"/>
    <n v="2025"/>
    <n v="2"/>
    <x v="1"/>
    <n v="124"/>
    <s v="CAN"/>
    <x v="0"/>
    <s v="M"/>
    <s v="Import"/>
    <n v="218"/>
    <s v="ECU"/>
    <s v="Ecuador"/>
    <n v="0"/>
    <s v="W00"/>
    <s v="World"/>
    <s v="H6"/>
    <s v="HS"/>
    <b v="1"/>
    <s v="080390"/>
    <s v="Fruit, edible; bananas, other than plantains, fresh or dried"/>
    <n v="6"/>
    <b v="1"/>
    <s v="C00"/>
    <s v="TOTAL CPC"/>
    <s v="0"/>
    <n v="0"/>
    <s v="TOTAL MOT"/>
    <n v="8"/>
    <s v="kg"/>
    <n v="5050921"/>
    <b v="0"/>
    <n v="8"/>
    <s v="kg"/>
    <n v="5050921"/>
    <b v="0"/>
    <n v="5050921"/>
    <b v="0"/>
    <n v="0"/>
    <b v="0"/>
    <m/>
    <n v="4634100.2539999997"/>
    <n v="4634100.2539999997"/>
    <n v="0"/>
    <b v="0"/>
    <b v="1"/>
  </r>
  <r>
    <s v="C"/>
    <s v="M"/>
    <n v="20250201"/>
    <n v="2025"/>
    <n v="2"/>
    <x v="1"/>
    <n v="268"/>
    <s v="GEO"/>
    <x v="1"/>
    <s v="M"/>
    <s v="Import"/>
    <n v="218"/>
    <s v="ECU"/>
    <s v="Ecuador"/>
    <n v="0"/>
    <s v="W00"/>
    <s v="World"/>
    <s v="H6"/>
    <s v="HS"/>
    <b v="1"/>
    <s v="080390"/>
    <s v="Fruit, edible; bananas, other than plantains, fresh or dried"/>
    <n v="6"/>
    <b v="1"/>
    <s v="C00"/>
    <s v="TOTAL CPC"/>
    <s v="0"/>
    <n v="0"/>
    <s v="TOTAL MOT"/>
    <n v="8"/>
    <s v="kg"/>
    <n v="3938188"/>
    <b v="0"/>
    <n v="8"/>
    <s v="kg"/>
    <n v="3938188"/>
    <b v="0"/>
    <n v="3938188"/>
    <b v="0"/>
    <n v="0"/>
    <b v="0"/>
    <n v="3138299.0660000001"/>
    <m/>
    <n v="3138299.0660000001"/>
    <n v="0"/>
    <b v="0"/>
    <b v="1"/>
  </r>
  <r>
    <s v="C"/>
    <s v="M"/>
    <n v="20250201"/>
    <n v="2025"/>
    <n v="2"/>
    <x v="1"/>
    <n v="344"/>
    <s v="HKG"/>
    <x v="2"/>
    <s v="M"/>
    <s v="Import"/>
    <n v="218"/>
    <s v="ECU"/>
    <s v="Ecuador"/>
    <n v="0"/>
    <s v="W00"/>
    <s v="World"/>
    <s v="H6"/>
    <s v="HS"/>
    <b v="1"/>
    <s v="080390"/>
    <s v="Fruit, edible; bananas, other than plantains, fresh or dried"/>
    <n v="6"/>
    <b v="1"/>
    <s v="C00"/>
    <s v="TOTAL CPC"/>
    <s v="0"/>
    <n v="0"/>
    <s v="TOTAL MOT"/>
    <n v="8"/>
    <s v="kg"/>
    <n v="407436"/>
    <b v="0"/>
    <n v="8"/>
    <s v="kg"/>
    <n v="407436"/>
    <b v="0"/>
    <n v="407436"/>
    <b v="0"/>
    <n v="0"/>
    <b v="0"/>
    <n v="232413.91899999999"/>
    <m/>
    <n v="232413.91899999999"/>
    <n v="0"/>
    <b v="1"/>
    <b v="0"/>
  </r>
  <r>
    <s v="C"/>
    <s v="M"/>
    <n v="20250201"/>
    <n v="2025"/>
    <n v="2"/>
    <x v="1"/>
    <n v="417"/>
    <s v="KGZ"/>
    <x v="3"/>
    <s v="M"/>
    <s v="Import"/>
    <n v="218"/>
    <s v="ECU"/>
    <s v="Ecuador"/>
    <n v="0"/>
    <s v="W00"/>
    <s v="World"/>
    <s v="H6"/>
    <s v="HS"/>
    <b v="1"/>
    <s v="080390"/>
    <s v="Fruit, edible; bananas, other than plantains, fresh or dried"/>
    <n v="6"/>
    <b v="1"/>
    <s v="C00"/>
    <s v="TOTAL CPC"/>
    <s v="0"/>
    <n v="0"/>
    <s v="TOTAL MOT"/>
    <n v="8"/>
    <s v="kg"/>
    <n v="2430030"/>
    <b v="0"/>
    <n v="8"/>
    <s v="kg"/>
    <n v="2430030"/>
    <b v="0"/>
    <n v="2430030"/>
    <b v="0"/>
    <n v="0"/>
    <b v="0"/>
    <n v="1874683"/>
    <m/>
    <n v="1874683"/>
    <n v="0"/>
    <b v="0"/>
    <b v="1"/>
  </r>
  <r>
    <s v="C"/>
    <s v="M"/>
    <n v="20250201"/>
    <n v="2025"/>
    <n v="2"/>
    <x v="1"/>
    <n v="554"/>
    <s v="NZL"/>
    <x v="5"/>
    <s v="M"/>
    <s v="Import"/>
    <n v="218"/>
    <s v="ECU"/>
    <s v="Ecuador"/>
    <n v="0"/>
    <s v="W00"/>
    <s v="World"/>
    <s v="H6"/>
    <s v="HS"/>
    <b v="1"/>
    <s v="080390"/>
    <s v="Fruit, edible; bananas, other than plantains, fresh or dried"/>
    <n v="6"/>
    <b v="1"/>
    <s v="C00"/>
    <s v="TOTAL CPC"/>
    <s v="0"/>
    <n v="0"/>
    <s v="TOTAL MOT"/>
    <n v="8"/>
    <s v="kg"/>
    <n v="4761450"/>
    <b v="0"/>
    <n v="8"/>
    <s v="kg"/>
    <n v="4761450"/>
    <b v="0"/>
    <n v="4761450"/>
    <b v="0"/>
    <n v="5143010"/>
    <b v="0"/>
    <n v="4448523.1849999996"/>
    <n v="3132674.6239999998"/>
    <n v="4448523.1849999996"/>
    <n v="0"/>
    <b v="1"/>
    <b v="0"/>
  </r>
  <r>
    <s v="C"/>
    <s v="M"/>
    <n v="20250201"/>
    <n v="2025"/>
    <n v="2"/>
    <x v="1"/>
    <n v="792"/>
    <s v="TUR"/>
    <x v="6"/>
    <s v="M"/>
    <s v="Import"/>
    <n v="218"/>
    <s v="ECU"/>
    <s v="Ecuador"/>
    <n v="0"/>
    <s v="W00"/>
    <s v="World"/>
    <s v="H6"/>
    <s v="HS"/>
    <b v="1"/>
    <s v="080390"/>
    <s v="Fruit, edible; bananas, other than plantains, fresh or dried"/>
    <n v="6"/>
    <b v="1"/>
    <s v="C00"/>
    <s v="TOTAL CPC"/>
    <s v="0"/>
    <n v="0"/>
    <s v="TOTAL MOT"/>
    <n v="8"/>
    <s v="kg"/>
    <n v="10632166"/>
    <b v="0"/>
    <n v="8"/>
    <s v="kg"/>
    <n v="10632166"/>
    <b v="0"/>
    <n v="10632166"/>
    <b v="0"/>
    <n v="0"/>
    <b v="0"/>
    <n v="9324079"/>
    <n v="8813828"/>
    <n v="9324079"/>
    <n v="0"/>
    <b v="0"/>
    <b v="1"/>
  </r>
  <r>
    <s v="C"/>
    <s v="M"/>
    <n v="20250201"/>
    <n v="2025"/>
    <n v="2"/>
    <x v="1"/>
    <n v="804"/>
    <s v="UKR"/>
    <x v="7"/>
    <s v="M"/>
    <s v="Import"/>
    <n v="218"/>
    <s v="ECU"/>
    <s v="Ecuador"/>
    <n v="0"/>
    <s v="W00"/>
    <s v="World"/>
    <s v="H6"/>
    <s v="HS"/>
    <b v="1"/>
    <s v="080390"/>
    <s v="Fruit, edible; bananas, other than plantains, fresh or dried"/>
    <n v="6"/>
    <b v="1"/>
    <s v="C00"/>
    <s v="TOTAL CPC"/>
    <s v="0"/>
    <n v="0"/>
    <s v="TOTAL MOT"/>
    <n v="8"/>
    <s v="kg"/>
    <n v="12618248.300000001"/>
    <b v="0"/>
    <n v="8"/>
    <s v="kg"/>
    <n v="12618248.300000001"/>
    <b v="0"/>
    <n v="12618248.300000001"/>
    <b v="0"/>
    <n v="0"/>
    <b v="0"/>
    <n v="12530469.960000001"/>
    <m/>
    <n v="12530469.960000001"/>
    <n v="0"/>
    <b v="0"/>
    <b v="1"/>
  </r>
  <r>
    <s v="C"/>
    <s v="M"/>
    <n v="20250201"/>
    <n v="2025"/>
    <n v="2"/>
    <x v="1"/>
    <n v="818"/>
    <s v="EGY"/>
    <x v="8"/>
    <s v="M"/>
    <s v="Import"/>
    <n v="218"/>
    <s v="ECU"/>
    <s v="Ecuador"/>
    <n v="0"/>
    <s v="W00"/>
    <s v="World"/>
    <s v="H6"/>
    <s v="HS"/>
    <b v="1"/>
    <s v="080390"/>
    <s v="Fruit, edible; bananas, other than plantains, fresh or dried"/>
    <n v="6"/>
    <b v="1"/>
    <s v="C00"/>
    <s v="TOTAL CPC"/>
    <s v="0"/>
    <n v="0"/>
    <s v="TOTAL MOT"/>
    <n v="8"/>
    <s v="kg"/>
    <n v="31891.498"/>
    <b v="1"/>
    <n v="-1"/>
    <s v="N/A"/>
    <n v="0"/>
    <b v="0"/>
    <n v="31891.498"/>
    <b v="1"/>
    <n v="0"/>
    <b v="0"/>
    <n v="27457.901999999998"/>
    <m/>
    <n v="27457.901999999998"/>
    <n v="6"/>
    <b v="1"/>
    <b v="0"/>
  </r>
  <r>
    <s v="C"/>
    <s v="M"/>
    <n v="20250301"/>
    <n v="2025"/>
    <n v="3"/>
    <x v="2"/>
    <n v="124"/>
    <s v="CAN"/>
    <x v="0"/>
    <s v="M"/>
    <s v="Import"/>
    <n v="218"/>
    <s v="ECU"/>
    <s v="Ecuador"/>
    <n v="0"/>
    <s v="W00"/>
    <s v="World"/>
    <s v="H6"/>
    <s v="HS"/>
    <b v="1"/>
    <s v="080390"/>
    <s v="Fruit, edible; bananas, other than plantains, fresh or dried"/>
    <n v="6"/>
    <b v="1"/>
    <s v="C00"/>
    <s v="TOTAL CPC"/>
    <s v="0"/>
    <n v="0"/>
    <s v="TOTAL MOT"/>
    <n v="8"/>
    <s v="kg"/>
    <n v="5866748"/>
    <b v="0"/>
    <n v="8"/>
    <s v="kg"/>
    <n v="5866748"/>
    <b v="0"/>
    <n v="5866748"/>
    <b v="0"/>
    <n v="0"/>
    <b v="0"/>
    <m/>
    <n v="5439487.9349999996"/>
    <n v="5439487.9349999996"/>
    <n v="0"/>
    <b v="0"/>
    <b v="1"/>
  </r>
  <r>
    <s v="C"/>
    <s v="M"/>
    <n v="20250301"/>
    <n v="2025"/>
    <n v="3"/>
    <x v="2"/>
    <n v="268"/>
    <s v="GEO"/>
    <x v="1"/>
    <s v="M"/>
    <s v="Import"/>
    <n v="218"/>
    <s v="ECU"/>
    <s v="Ecuador"/>
    <n v="0"/>
    <s v="W00"/>
    <s v="World"/>
    <s v="H6"/>
    <s v="HS"/>
    <b v="1"/>
    <s v="080390"/>
    <s v="Fruit, edible; bananas, other than plantains, fresh or dried"/>
    <n v="6"/>
    <b v="1"/>
    <s v="C00"/>
    <s v="TOTAL CPC"/>
    <s v="0"/>
    <n v="0"/>
    <s v="TOTAL MOT"/>
    <n v="8"/>
    <s v="kg"/>
    <n v="5611190"/>
    <b v="0"/>
    <n v="8"/>
    <s v="kg"/>
    <n v="5611190"/>
    <b v="0"/>
    <n v="5611190"/>
    <b v="0"/>
    <n v="0"/>
    <b v="0"/>
    <n v="5109313.9589999998"/>
    <m/>
    <n v="5109313.9589999998"/>
    <n v="0"/>
    <b v="0"/>
    <b v="1"/>
  </r>
  <r>
    <s v="C"/>
    <s v="M"/>
    <n v="20250301"/>
    <n v="2025"/>
    <n v="3"/>
    <x v="2"/>
    <n v="344"/>
    <s v="HKG"/>
    <x v="2"/>
    <s v="M"/>
    <s v="Import"/>
    <n v="218"/>
    <s v="ECU"/>
    <s v="Ecuador"/>
    <n v="0"/>
    <s v="W00"/>
    <s v="World"/>
    <s v="H6"/>
    <s v="HS"/>
    <b v="1"/>
    <s v="080390"/>
    <s v="Fruit, edible; bananas, other than plantains, fresh or dried"/>
    <n v="6"/>
    <b v="1"/>
    <s v="C00"/>
    <s v="TOTAL CPC"/>
    <s v="0"/>
    <n v="0"/>
    <s v="TOTAL MOT"/>
    <n v="8"/>
    <s v="kg"/>
    <n v="984474"/>
    <b v="0"/>
    <n v="8"/>
    <s v="kg"/>
    <n v="984474"/>
    <b v="0"/>
    <n v="984474"/>
    <b v="0"/>
    <n v="0"/>
    <b v="0"/>
    <n v="566144.03700000001"/>
    <m/>
    <n v="566144.03700000001"/>
    <n v="0"/>
    <b v="1"/>
    <b v="0"/>
  </r>
  <r>
    <s v="C"/>
    <s v="M"/>
    <n v="20250301"/>
    <n v="2025"/>
    <n v="3"/>
    <x v="2"/>
    <n v="417"/>
    <s v="KGZ"/>
    <x v="3"/>
    <s v="M"/>
    <s v="Import"/>
    <n v="218"/>
    <s v="ECU"/>
    <s v="Ecuador"/>
    <n v="0"/>
    <s v="W00"/>
    <s v="World"/>
    <s v="H6"/>
    <s v="HS"/>
    <b v="1"/>
    <s v="080390"/>
    <s v="Fruit, edible; bananas, other than plantains, fresh or dried"/>
    <n v="6"/>
    <b v="1"/>
    <s v="C00"/>
    <s v="TOTAL CPC"/>
    <s v="0"/>
    <n v="0"/>
    <s v="TOTAL MOT"/>
    <n v="8"/>
    <s v="kg"/>
    <n v="3418430"/>
    <b v="0"/>
    <n v="8"/>
    <s v="kg"/>
    <n v="3418430"/>
    <b v="0"/>
    <n v="3418430"/>
    <b v="0"/>
    <n v="0"/>
    <b v="0"/>
    <n v="2674185"/>
    <m/>
    <n v="2674185"/>
    <n v="0"/>
    <b v="0"/>
    <b v="1"/>
  </r>
  <r>
    <s v="C"/>
    <s v="M"/>
    <n v="20250301"/>
    <n v="2025"/>
    <n v="3"/>
    <x v="2"/>
    <n v="554"/>
    <s v="NZL"/>
    <x v="5"/>
    <s v="M"/>
    <s v="Import"/>
    <n v="218"/>
    <s v="ECU"/>
    <s v="Ecuador"/>
    <n v="0"/>
    <s v="W00"/>
    <s v="World"/>
    <s v="H6"/>
    <s v="HS"/>
    <b v="1"/>
    <s v="080390"/>
    <s v="Fruit, edible; bananas, other than plantains, fresh or dried"/>
    <n v="6"/>
    <b v="1"/>
    <s v="C00"/>
    <s v="TOTAL CPC"/>
    <s v="0"/>
    <n v="0"/>
    <s v="TOTAL MOT"/>
    <n v="8"/>
    <s v="kg"/>
    <n v="6557170"/>
    <b v="0"/>
    <n v="8"/>
    <s v="kg"/>
    <n v="6557170"/>
    <b v="0"/>
    <n v="6557170"/>
    <b v="0"/>
    <n v="7085080"/>
    <b v="0"/>
    <n v="6126407.4970000004"/>
    <n v="4280729.7819999997"/>
    <n v="6126407.4970000004"/>
    <n v="0"/>
    <b v="1"/>
    <b v="0"/>
  </r>
  <r>
    <s v="C"/>
    <s v="M"/>
    <n v="20250301"/>
    <n v="2025"/>
    <n v="3"/>
    <x v="2"/>
    <n v="792"/>
    <s v="TUR"/>
    <x v="6"/>
    <s v="M"/>
    <s v="Import"/>
    <n v="218"/>
    <s v="ECU"/>
    <s v="Ecuador"/>
    <n v="0"/>
    <s v="W00"/>
    <s v="World"/>
    <s v="H6"/>
    <s v="HS"/>
    <b v="1"/>
    <s v="080390"/>
    <s v="Fruit, edible; bananas, other than plantains, fresh or dried"/>
    <n v="6"/>
    <b v="1"/>
    <s v="C00"/>
    <s v="TOTAL CPC"/>
    <s v="0"/>
    <n v="0"/>
    <s v="TOTAL MOT"/>
    <n v="8"/>
    <s v="kg"/>
    <n v="12877600"/>
    <b v="0"/>
    <n v="8"/>
    <s v="kg"/>
    <n v="12877600"/>
    <b v="0"/>
    <n v="12877600"/>
    <b v="0"/>
    <n v="0"/>
    <b v="0"/>
    <n v="12443474"/>
    <n v="11744385"/>
    <n v="12443474"/>
    <n v="0"/>
    <b v="0"/>
    <b v="1"/>
  </r>
  <r>
    <s v="C"/>
    <s v="M"/>
    <n v="20250301"/>
    <n v="2025"/>
    <n v="3"/>
    <x v="2"/>
    <n v="804"/>
    <s v="UKR"/>
    <x v="7"/>
    <s v="M"/>
    <s v="Import"/>
    <n v="218"/>
    <s v="ECU"/>
    <s v="Ecuador"/>
    <n v="0"/>
    <s v="W00"/>
    <s v="World"/>
    <s v="H6"/>
    <s v="HS"/>
    <b v="1"/>
    <s v="080390"/>
    <s v="Fruit, edible; bananas, other than plantains, fresh or dried"/>
    <n v="6"/>
    <b v="1"/>
    <s v="C00"/>
    <s v="TOTAL CPC"/>
    <s v="0"/>
    <n v="0"/>
    <s v="TOTAL MOT"/>
    <n v="8"/>
    <s v="kg"/>
    <n v="11531154.1"/>
    <b v="0"/>
    <n v="8"/>
    <s v="kg"/>
    <n v="11531154.1"/>
    <b v="0"/>
    <n v="11531154.1"/>
    <b v="0"/>
    <n v="0"/>
    <b v="0"/>
    <n v="12353598.689999999"/>
    <m/>
    <n v="12353598.689999999"/>
    <n v="0"/>
    <b v="0"/>
    <b v="1"/>
  </r>
  <r>
    <s v="C"/>
    <s v="M"/>
    <n v="20250301"/>
    <n v="2025"/>
    <n v="3"/>
    <x v="2"/>
    <n v="818"/>
    <s v="EGY"/>
    <x v="8"/>
    <s v="M"/>
    <s v="Import"/>
    <n v="218"/>
    <s v="ECU"/>
    <s v="Ecuador"/>
    <n v="0"/>
    <s v="W00"/>
    <s v="World"/>
    <s v="H6"/>
    <s v="HS"/>
    <b v="1"/>
    <s v="080390"/>
    <s v="Fruit, edible; bananas, other than plantains, fresh or dried"/>
    <n v="6"/>
    <b v="1"/>
    <s v="C00"/>
    <s v="TOTAL CPC"/>
    <s v="0"/>
    <n v="0"/>
    <s v="TOTAL MOT"/>
    <n v="8"/>
    <s v="kg"/>
    <n v="158360.274"/>
    <b v="1"/>
    <n v="-1"/>
    <s v="N/A"/>
    <n v="0"/>
    <b v="0"/>
    <n v="158360.274"/>
    <b v="1"/>
    <n v="0"/>
    <b v="0"/>
    <n v="136344.83199999999"/>
    <m/>
    <n v="136344.83199999999"/>
    <n v="6"/>
    <b v="1"/>
    <b v="0"/>
  </r>
  <r>
    <s v="C"/>
    <s v="M"/>
    <n v="20250401"/>
    <n v="2025"/>
    <n v="4"/>
    <x v="3"/>
    <n v="124"/>
    <s v="CAN"/>
    <x v="0"/>
    <s v="M"/>
    <s v="Import"/>
    <n v="218"/>
    <s v="ECU"/>
    <s v="Ecuador"/>
    <n v="0"/>
    <s v="W00"/>
    <s v="World"/>
    <s v="H6"/>
    <s v="HS"/>
    <b v="1"/>
    <s v="080390"/>
    <s v="Fruit, edible; bananas, other than plantains, fresh or dried"/>
    <n v="6"/>
    <b v="1"/>
    <s v="C00"/>
    <s v="TOTAL CPC"/>
    <s v="0"/>
    <n v="0"/>
    <s v="TOTAL MOT"/>
    <n v="8"/>
    <s v="kg"/>
    <n v="5845704"/>
    <b v="0"/>
    <n v="8"/>
    <s v="kg"/>
    <n v="5845704"/>
    <b v="0"/>
    <n v="5845704"/>
    <b v="0"/>
    <n v="0"/>
    <b v="0"/>
    <m/>
    <n v="5521095.4550000001"/>
    <n v="5521095.4550000001"/>
    <n v="0"/>
    <b v="0"/>
    <b v="1"/>
  </r>
  <r>
    <s v="C"/>
    <s v="M"/>
    <n v="20250401"/>
    <n v="2025"/>
    <n v="4"/>
    <x v="3"/>
    <n v="268"/>
    <s v="GEO"/>
    <x v="1"/>
    <s v="M"/>
    <s v="Import"/>
    <n v="218"/>
    <s v="ECU"/>
    <s v="Ecuador"/>
    <n v="0"/>
    <s v="W00"/>
    <s v="World"/>
    <s v="H6"/>
    <s v="HS"/>
    <b v="1"/>
    <s v="080390"/>
    <s v="Fruit, edible; bananas, other than plantains, fresh or dried"/>
    <n v="6"/>
    <b v="1"/>
    <s v="C00"/>
    <s v="TOTAL CPC"/>
    <s v="0"/>
    <n v="0"/>
    <s v="TOTAL MOT"/>
    <n v="8"/>
    <s v="kg"/>
    <n v="4493760"/>
    <b v="0"/>
    <n v="8"/>
    <s v="kg"/>
    <n v="4493760"/>
    <b v="0"/>
    <n v="4493760"/>
    <b v="0"/>
    <n v="0"/>
    <b v="0"/>
    <n v="4483830.5920000002"/>
    <m/>
    <n v="4483830.5920000002"/>
    <n v="0"/>
    <b v="0"/>
    <b v="1"/>
  </r>
  <r>
    <s v="C"/>
    <s v="M"/>
    <n v="20250401"/>
    <n v="2025"/>
    <n v="4"/>
    <x v="3"/>
    <n v="344"/>
    <s v="HKG"/>
    <x v="2"/>
    <s v="M"/>
    <s v="Import"/>
    <n v="218"/>
    <s v="ECU"/>
    <s v="Ecuador"/>
    <n v="0"/>
    <s v="W00"/>
    <s v="World"/>
    <s v="H6"/>
    <s v="HS"/>
    <b v="1"/>
    <s v="080390"/>
    <s v="Fruit, edible; bananas, other than plantains, fresh or dried"/>
    <n v="6"/>
    <b v="1"/>
    <s v="C00"/>
    <s v="TOTAL CPC"/>
    <s v="0"/>
    <n v="0"/>
    <s v="TOTAL MOT"/>
    <n v="8"/>
    <s v="kg"/>
    <n v="916242"/>
    <b v="0"/>
    <n v="8"/>
    <s v="kg"/>
    <n v="916242"/>
    <b v="0"/>
    <n v="916242"/>
    <b v="0"/>
    <n v="0"/>
    <b v="0"/>
    <n v="526228.97400000005"/>
    <m/>
    <n v="526228.97400000005"/>
    <n v="0"/>
    <b v="1"/>
    <b v="0"/>
  </r>
  <r>
    <s v="C"/>
    <s v="M"/>
    <n v="20250401"/>
    <n v="2025"/>
    <n v="4"/>
    <x v="3"/>
    <n v="417"/>
    <s v="KGZ"/>
    <x v="3"/>
    <s v="M"/>
    <s v="Import"/>
    <n v="218"/>
    <s v="ECU"/>
    <s v="Ecuador"/>
    <n v="0"/>
    <s v="W00"/>
    <s v="World"/>
    <s v="H6"/>
    <s v="HS"/>
    <b v="1"/>
    <s v="080390"/>
    <s v="Fruit, edible; bananas, other than plantains, fresh or dried"/>
    <n v="6"/>
    <b v="1"/>
    <s v="C00"/>
    <s v="TOTAL CPC"/>
    <s v="0"/>
    <n v="0"/>
    <s v="TOTAL MOT"/>
    <n v="8"/>
    <s v="kg"/>
    <n v="3804850"/>
    <b v="0"/>
    <n v="8"/>
    <s v="kg"/>
    <n v="3804850"/>
    <b v="0"/>
    <n v="3804850"/>
    <b v="0"/>
    <n v="0"/>
    <b v="0"/>
    <n v="3063288"/>
    <m/>
    <n v="3063288"/>
    <n v="0"/>
    <b v="0"/>
    <b v="1"/>
  </r>
  <r>
    <s v="C"/>
    <s v="M"/>
    <n v="20250401"/>
    <n v="2025"/>
    <n v="4"/>
    <x v="3"/>
    <n v="554"/>
    <s v="NZL"/>
    <x v="5"/>
    <s v="M"/>
    <s v="Import"/>
    <n v="218"/>
    <s v="ECU"/>
    <s v="Ecuador"/>
    <n v="0"/>
    <s v="W00"/>
    <s v="World"/>
    <s v="H6"/>
    <s v="HS"/>
    <b v="1"/>
    <s v="080390"/>
    <s v="Fruit, edible; bananas, other than plantains, fresh or dried"/>
    <n v="6"/>
    <b v="1"/>
    <s v="C00"/>
    <s v="TOTAL CPC"/>
    <s v="0"/>
    <n v="0"/>
    <s v="TOTAL MOT"/>
    <n v="8"/>
    <s v="kg"/>
    <n v="5044843"/>
    <b v="0"/>
    <n v="8"/>
    <s v="kg"/>
    <n v="5044843"/>
    <b v="0"/>
    <n v="5044843"/>
    <b v="0"/>
    <n v="5449073"/>
    <b v="0"/>
    <n v="4804875.0920000002"/>
    <n v="3386471.145"/>
    <n v="4804875.0920000002"/>
    <n v="0"/>
    <b v="1"/>
    <b v="0"/>
  </r>
  <r>
    <s v="C"/>
    <s v="M"/>
    <n v="20250401"/>
    <n v="2025"/>
    <n v="4"/>
    <x v="3"/>
    <n v="792"/>
    <s v="TUR"/>
    <x v="6"/>
    <s v="M"/>
    <s v="Import"/>
    <n v="218"/>
    <s v="ECU"/>
    <s v="Ecuador"/>
    <n v="0"/>
    <s v="W00"/>
    <s v="World"/>
    <s v="H6"/>
    <s v="HS"/>
    <b v="1"/>
    <s v="080390"/>
    <s v="Fruit, edible; bananas, other than plantains, fresh or dried"/>
    <n v="6"/>
    <b v="1"/>
    <s v="C00"/>
    <s v="TOTAL CPC"/>
    <s v="0"/>
    <n v="0"/>
    <s v="TOTAL MOT"/>
    <n v="8"/>
    <s v="kg"/>
    <n v="17304060"/>
    <b v="0"/>
    <n v="8"/>
    <s v="kg"/>
    <n v="17304060"/>
    <b v="0"/>
    <n v="17304060"/>
    <b v="0"/>
    <n v="0"/>
    <b v="0"/>
    <n v="17213402"/>
    <n v="16269129"/>
    <n v="17213402"/>
    <n v="0"/>
    <b v="0"/>
    <b v="1"/>
  </r>
  <r>
    <s v="C"/>
    <s v="M"/>
    <n v="20250401"/>
    <n v="2025"/>
    <n v="4"/>
    <x v="3"/>
    <n v="804"/>
    <s v="UKR"/>
    <x v="7"/>
    <s v="M"/>
    <s v="Import"/>
    <n v="218"/>
    <s v="ECU"/>
    <s v="Ecuador"/>
    <n v="0"/>
    <s v="W00"/>
    <s v="World"/>
    <s v="H6"/>
    <s v="HS"/>
    <b v="1"/>
    <s v="080390"/>
    <s v="Fruit, edible; bananas, other than plantains, fresh or dried"/>
    <n v="6"/>
    <b v="1"/>
    <s v="C00"/>
    <s v="TOTAL CPC"/>
    <s v="0"/>
    <n v="0"/>
    <s v="TOTAL MOT"/>
    <n v="8"/>
    <s v="kg"/>
    <n v="10146902.300000001"/>
    <b v="0"/>
    <n v="8"/>
    <s v="kg"/>
    <n v="10146902.300000001"/>
    <b v="0"/>
    <n v="10146902.300000001"/>
    <b v="0"/>
    <n v="0"/>
    <b v="0"/>
    <n v="11048699.59"/>
    <m/>
    <n v="11048699.59"/>
    <n v="0"/>
    <b v="0"/>
    <b v="1"/>
  </r>
  <r>
    <s v="C"/>
    <s v="M"/>
    <n v="20250401"/>
    <n v="2025"/>
    <n v="4"/>
    <x v="3"/>
    <n v="818"/>
    <s v="EGY"/>
    <x v="8"/>
    <s v="M"/>
    <s v="Import"/>
    <n v="218"/>
    <s v="ECU"/>
    <s v="Ecuador"/>
    <n v="0"/>
    <s v="W00"/>
    <s v="World"/>
    <s v="H6"/>
    <s v="HS"/>
    <b v="1"/>
    <s v="080390"/>
    <s v="Fruit, edible; bananas, other than plantains, fresh or dried"/>
    <n v="6"/>
    <b v="1"/>
    <s v="C00"/>
    <s v="TOTAL CPC"/>
    <s v="0"/>
    <n v="0"/>
    <s v="TOTAL MOT"/>
    <n v="8"/>
    <s v="kg"/>
    <n v="65621.341"/>
    <b v="1"/>
    <n v="-1"/>
    <s v="N/A"/>
    <n v="0"/>
    <b v="0"/>
    <n v="65621.341"/>
    <b v="1"/>
    <n v="0"/>
    <b v="0"/>
    <n v="56498.58"/>
    <m/>
    <n v="56498.58"/>
    <n v="6"/>
    <b v="1"/>
    <b v="0"/>
  </r>
  <r>
    <s v="C"/>
    <s v="M"/>
    <n v="20250501"/>
    <n v="2025"/>
    <n v="5"/>
    <x v="4"/>
    <n v="124"/>
    <s v="CAN"/>
    <x v="0"/>
    <s v="M"/>
    <s v="Import"/>
    <n v="218"/>
    <s v="ECU"/>
    <s v="Ecuador"/>
    <n v="0"/>
    <s v="W00"/>
    <s v="World"/>
    <s v="H6"/>
    <s v="HS"/>
    <b v="1"/>
    <s v="080390"/>
    <s v="Fruit, edible; bananas, other than plantains, fresh or dried"/>
    <n v="6"/>
    <b v="1"/>
    <s v="C00"/>
    <s v="TOTAL CPC"/>
    <s v="0"/>
    <n v="0"/>
    <s v="TOTAL MOT"/>
    <n v="8"/>
    <s v="kg"/>
    <n v="7710846"/>
    <b v="0"/>
    <n v="8"/>
    <s v="kg"/>
    <n v="7710846"/>
    <b v="0"/>
    <n v="7710846"/>
    <b v="0"/>
    <n v="0"/>
    <b v="0"/>
    <m/>
    <n v="7044220.2750000004"/>
    <n v="7044220.2750000004"/>
    <n v="0"/>
    <b v="0"/>
    <b v="1"/>
  </r>
  <r>
    <s v="C"/>
    <s v="M"/>
    <n v="20250501"/>
    <n v="2025"/>
    <n v="5"/>
    <x v="4"/>
    <n v="268"/>
    <s v="GEO"/>
    <x v="1"/>
    <s v="M"/>
    <s v="Import"/>
    <n v="218"/>
    <s v="ECU"/>
    <s v="Ecuador"/>
    <n v="0"/>
    <s v="W00"/>
    <s v="World"/>
    <s v="H6"/>
    <s v="HS"/>
    <b v="1"/>
    <s v="080390"/>
    <s v="Fruit, edible; bananas, other than plantains, fresh or dried"/>
    <n v="6"/>
    <b v="1"/>
    <s v="C00"/>
    <s v="TOTAL CPC"/>
    <s v="0"/>
    <n v="0"/>
    <s v="TOTAL MOT"/>
    <n v="8"/>
    <s v="kg"/>
    <n v="4561712"/>
    <b v="0"/>
    <n v="8"/>
    <s v="kg"/>
    <n v="4561712"/>
    <b v="0"/>
    <n v="4561712"/>
    <b v="0"/>
    <n v="0"/>
    <b v="0"/>
    <n v="3951419.8930000002"/>
    <m/>
    <n v="3951419.8930000002"/>
    <n v="0"/>
    <b v="0"/>
    <b v="1"/>
  </r>
  <r>
    <s v="C"/>
    <s v="M"/>
    <n v="20250501"/>
    <n v="2025"/>
    <n v="5"/>
    <x v="4"/>
    <n v="344"/>
    <s v="HKG"/>
    <x v="2"/>
    <s v="M"/>
    <s v="Import"/>
    <n v="218"/>
    <s v="ECU"/>
    <s v="Ecuador"/>
    <n v="0"/>
    <s v="W00"/>
    <s v="World"/>
    <s v="H6"/>
    <s v="HS"/>
    <b v="1"/>
    <s v="080390"/>
    <s v="Fruit, edible; bananas, other than plantains, fresh or dried"/>
    <n v="6"/>
    <b v="1"/>
    <s v="C00"/>
    <s v="TOTAL CPC"/>
    <s v="0"/>
    <n v="0"/>
    <s v="TOTAL MOT"/>
    <n v="8"/>
    <s v="kg"/>
    <n v="1177770"/>
    <b v="0"/>
    <n v="8"/>
    <s v="kg"/>
    <n v="1177770"/>
    <b v="0"/>
    <n v="1177770"/>
    <b v="0"/>
    <n v="0"/>
    <b v="0"/>
    <n v="663666.19400000002"/>
    <m/>
    <n v="663666.19400000002"/>
    <n v="0"/>
    <b v="1"/>
    <b v="0"/>
  </r>
  <r>
    <s v="C"/>
    <s v="M"/>
    <n v="20250501"/>
    <n v="2025"/>
    <n v="5"/>
    <x v="4"/>
    <n v="417"/>
    <s v="KGZ"/>
    <x v="3"/>
    <s v="M"/>
    <s v="Import"/>
    <n v="218"/>
    <s v="ECU"/>
    <s v="Ecuador"/>
    <n v="0"/>
    <s v="W00"/>
    <s v="World"/>
    <s v="H6"/>
    <s v="HS"/>
    <b v="1"/>
    <s v="080390"/>
    <s v="Fruit, edible; bananas, other than plantains, fresh or dried"/>
    <n v="6"/>
    <b v="1"/>
    <s v="C00"/>
    <s v="TOTAL CPC"/>
    <s v="0"/>
    <n v="0"/>
    <s v="TOTAL MOT"/>
    <n v="8"/>
    <s v="kg"/>
    <n v="3152110"/>
    <b v="0"/>
    <n v="8"/>
    <s v="kg"/>
    <n v="3152110"/>
    <b v="0"/>
    <n v="3152110"/>
    <b v="0"/>
    <n v="0"/>
    <b v="0"/>
    <n v="2398154"/>
    <m/>
    <n v="2398154"/>
    <n v="0"/>
    <b v="0"/>
    <b v="1"/>
  </r>
  <r>
    <s v="C"/>
    <s v="M"/>
    <n v="20250501"/>
    <n v="2025"/>
    <n v="5"/>
    <x v="4"/>
    <n v="554"/>
    <s v="NZL"/>
    <x v="5"/>
    <s v="M"/>
    <s v="Import"/>
    <n v="218"/>
    <s v="ECU"/>
    <s v="Ecuador"/>
    <n v="0"/>
    <s v="W00"/>
    <s v="World"/>
    <s v="H6"/>
    <s v="HS"/>
    <b v="1"/>
    <s v="080390"/>
    <s v="Fruit, edible; bananas, other than plantains, fresh or dried"/>
    <n v="6"/>
    <b v="1"/>
    <s v="C00"/>
    <s v="TOTAL CPC"/>
    <s v="0"/>
    <n v="0"/>
    <s v="TOTAL MOT"/>
    <n v="8"/>
    <s v="kg"/>
    <n v="6518140"/>
    <b v="0"/>
    <n v="8"/>
    <s v="kg"/>
    <n v="6518140"/>
    <b v="0"/>
    <n v="6518140"/>
    <b v="0"/>
    <n v="7030510"/>
    <b v="0"/>
    <n v="6095087.8449999997"/>
    <n v="4272823.7209999999"/>
    <n v="6095087.8449999997"/>
    <n v="0"/>
    <b v="1"/>
    <b v="0"/>
  </r>
  <r>
    <s v="C"/>
    <s v="M"/>
    <n v="20250501"/>
    <n v="2025"/>
    <n v="5"/>
    <x v="4"/>
    <n v="792"/>
    <s v="TUR"/>
    <x v="6"/>
    <s v="M"/>
    <s v="Import"/>
    <n v="218"/>
    <s v="ECU"/>
    <s v="Ecuador"/>
    <n v="0"/>
    <s v="W00"/>
    <s v="World"/>
    <s v="H6"/>
    <s v="HS"/>
    <b v="1"/>
    <s v="080390"/>
    <s v="Fruit, edible; bananas, other than plantains, fresh or dried"/>
    <n v="6"/>
    <b v="1"/>
    <s v="C00"/>
    <s v="TOTAL CPC"/>
    <s v="0"/>
    <n v="0"/>
    <s v="TOTAL MOT"/>
    <n v="8"/>
    <s v="kg"/>
    <n v="24998716"/>
    <b v="0"/>
    <n v="8"/>
    <s v="kg"/>
    <n v="24998716"/>
    <b v="0"/>
    <n v="24998716"/>
    <b v="0"/>
    <n v="0"/>
    <b v="0"/>
    <n v="23386807"/>
    <n v="22105901"/>
    <n v="23386807"/>
    <n v="0"/>
    <b v="0"/>
    <b v="1"/>
  </r>
  <r>
    <s v="C"/>
    <s v="M"/>
    <n v="20250501"/>
    <n v="2025"/>
    <n v="5"/>
    <x v="4"/>
    <n v="804"/>
    <s v="UKR"/>
    <x v="7"/>
    <s v="M"/>
    <s v="Import"/>
    <n v="218"/>
    <s v="ECU"/>
    <s v="Ecuador"/>
    <n v="0"/>
    <s v="W00"/>
    <s v="World"/>
    <s v="H6"/>
    <s v="HS"/>
    <b v="1"/>
    <s v="080390"/>
    <s v="Fruit, edible; bananas, other than plantains, fresh or dried"/>
    <n v="6"/>
    <b v="1"/>
    <s v="C00"/>
    <s v="TOTAL CPC"/>
    <s v="0"/>
    <n v="0"/>
    <s v="TOTAL MOT"/>
    <n v="8"/>
    <s v="kg"/>
    <n v="12331462"/>
    <b v="0"/>
    <n v="8"/>
    <s v="kg"/>
    <n v="12331462"/>
    <b v="0"/>
    <n v="12331462"/>
    <b v="0"/>
    <n v="0"/>
    <b v="0"/>
    <n v="13004647.48"/>
    <m/>
    <n v="13004647.48"/>
    <n v="0"/>
    <b v="0"/>
    <b v="1"/>
  </r>
  <r>
    <s v="C"/>
    <s v="M"/>
    <n v="20250501"/>
    <n v="2025"/>
    <n v="5"/>
    <x v="4"/>
    <n v="818"/>
    <s v="EGY"/>
    <x v="8"/>
    <s v="M"/>
    <s v="Import"/>
    <n v="218"/>
    <s v="ECU"/>
    <s v="Ecuador"/>
    <n v="0"/>
    <s v="W00"/>
    <s v="World"/>
    <s v="H6"/>
    <s v="HS"/>
    <b v="1"/>
    <s v="080390"/>
    <s v="Fruit, edible; bananas, other than plantains, fresh or dried"/>
    <n v="6"/>
    <b v="1"/>
    <s v="C00"/>
    <s v="TOTAL CPC"/>
    <s v="0"/>
    <n v="0"/>
    <s v="TOTAL MOT"/>
    <n v="8"/>
    <s v="kg"/>
    <n v="139503.981"/>
    <b v="1"/>
    <n v="-1"/>
    <s v="N/A"/>
    <n v="0"/>
    <b v="0"/>
    <n v="139503.981"/>
    <b v="1"/>
    <n v="0"/>
    <b v="0"/>
    <n v="120109.96400000001"/>
    <m/>
    <n v="120109.96400000001"/>
    <n v="6"/>
    <b v="1"/>
    <b v="0"/>
  </r>
  <r>
    <s v="C"/>
    <s v="M"/>
    <n v="20250601"/>
    <n v="2025"/>
    <n v="6"/>
    <x v="5"/>
    <n v="124"/>
    <s v="CAN"/>
    <x v="0"/>
    <s v="M"/>
    <s v="Import"/>
    <n v="218"/>
    <s v="ECU"/>
    <s v="Ecuador"/>
    <n v="0"/>
    <s v="W00"/>
    <s v="World"/>
    <s v="H6"/>
    <s v="HS"/>
    <b v="1"/>
    <s v="080390"/>
    <s v="Fruit, edible; bananas, other than plantains, fresh or dried"/>
    <n v="6"/>
    <b v="1"/>
    <s v="C00"/>
    <s v="TOTAL CPC"/>
    <s v="0"/>
    <n v="0"/>
    <s v="TOTAL MOT"/>
    <n v="8"/>
    <s v="kg"/>
    <n v="7533803"/>
    <b v="0"/>
    <n v="8"/>
    <s v="kg"/>
    <n v="7533803"/>
    <b v="0"/>
    <n v="7533803"/>
    <b v="0"/>
    <n v="0"/>
    <b v="0"/>
    <m/>
    <n v="7051763.5140000004"/>
    <n v="7051763.5140000004"/>
    <n v="0"/>
    <b v="0"/>
    <b v="1"/>
  </r>
  <r>
    <s v="C"/>
    <s v="M"/>
    <n v="20250601"/>
    <n v="2025"/>
    <n v="6"/>
    <x v="5"/>
    <n v="268"/>
    <s v="GEO"/>
    <x v="1"/>
    <s v="M"/>
    <s v="Import"/>
    <n v="218"/>
    <s v="ECU"/>
    <s v="Ecuador"/>
    <n v="0"/>
    <s v="W00"/>
    <s v="World"/>
    <s v="H6"/>
    <s v="HS"/>
    <b v="1"/>
    <s v="080390"/>
    <s v="Fruit, edible; bananas, other than plantains, fresh or dried"/>
    <n v="6"/>
    <b v="1"/>
    <s v="C00"/>
    <s v="TOTAL CPC"/>
    <s v="0"/>
    <n v="0"/>
    <s v="TOTAL MOT"/>
    <n v="8"/>
    <s v="kg"/>
    <n v="3562820"/>
    <b v="0"/>
    <n v="8"/>
    <s v="kg"/>
    <n v="3562820"/>
    <b v="0"/>
    <n v="3562820"/>
    <b v="0"/>
    <n v="0"/>
    <b v="0"/>
    <n v="2983342.8390000002"/>
    <m/>
    <n v="2983342.8390000002"/>
    <n v="0"/>
    <b v="0"/>
    <b v="1"/>
  </r>
  <r>
    <s v="C"/>
    <s v="M"/>
    <n v="20250601"/>
    <n v="2025"/>
    <n v="6"/>
    <x v="5"/>
    <n v="344"/>
    <s v="HKG"/>
    <x v="2"/>
    <s v="M"/>
    <s v="Import"/>
    <n v="218"/>
    <s v="ECU"/>
    <s v="Ecuador"/>
    <n v="0"/>
    <s v="W00"/>
    <s v="World"/>
    <s v="H6"/>
    <s v="HS"/>
    <b v="1"/>
    <s v="080390"/>
    <s v="Fruit, edible; bananas, other than plantains, fresh or dried"/>
    <n v="6"/>
    <b v="1"/>
    <s v="C00"/>
    <s v="TOTAL CPC"/>
    <s v="0"/>
    <n v="0"/>
    <s v="TOTAL MOT"/>
    <n v="8"/>
    <s v="kg"/>
    <n v="315510"/>
    <b v="0"/>
    <n v="8"/>
    <s v="kg"/>
    <n v="315510"/>
    <b v="0"/>
    <n v="315510"/>
    <b v="0"/>
    <n v="0"/>
    <b v="0"/>
    <n v="185558.209"/>
    <m/>
    <n v="185558.209"/>
    <n v="0"/>
    <b v="1"/>
    <b v="0"/>
  </r>
  <r>
    <s v="C"/>
    <s v="M"/>
    <n v="20250601"/>
    <n v="2025"/>
    <n v="6"/>
    <x v="5"/>
    <n v="417"/>
    <s v="KGZ"/>
    <x v="3"/>
    <s v="M"/>
    <s v="Import"/>
    <n v="218"/>
    <s v="ECU"/>
    <s v="Ecuador"/>
    <n v="0"/>
    <s v="W00"/>
    <s v="World"/>
    <s v="H6"/>
    <s v="HS"/>
    <b v="1"/>
    <s v="080390"/>
    <s v="Fruit, edible; bananas, other than plantains, fresh or dried"/>
    <n v="6"/>
    <b v="1"/>
    <s v="C00"/>
    <s v="TOTAL CPC"/>
    <s v="0"/>
    <n v="0"/>
    <s v="TOTAL MOT"/>
    <n v="8"/>
    <s v="kg"/>
    <n v="2751990"/>
    <b v="0"/>
    <n v="8"/>
    <s v="kg"/>
    <n v="2751990"/>
    <b v="0"/>
    <n v="2751990"/>
    <b v="0"/>
    <n v="0"/>
    <b v="0"/>
    <n v="2196987"/>
    <m/>
    <n v="2196987"/>
    <n v="0"/>
    <b v="0"/>
    <b v="1"/>
  </r>
  <r>
    <s v="C"/>
    <s v="M"/>
    <n v="20250601"/>
    <n v="2025"/>
    <n v="6"/>
    <x v="5"/>
    <n v="554"/>
    <s v="NZL"/>
    <x v="5"/>
    <s v="M"/>
    <s v="Import"/>
    <n v="218"/>
    <s v="ECU"/>
    <s v="Ecuador"/>
    <n v="0"/>
    <s v="W00"/>
    <s v="World"/>
    <s v="H6"/>
    <s v="HS"/>
    <b v="1"/>
    <s v="080390"/>
    <s v="Fruit, edible; bananas, other than plantains, fresh or dried"/>
    <n v="6"/>
    <b v="1"/>
    <s v="C00"/>
    <s v="TOTAL CPC"/>
    <s v="0"/>
    <n v="0"/>
    <s v="TOTAL MOT"/>
    <n v="8"/>
    <s v="kg"/>
    <n v="4710250"/>
    <b v="0"/>
    <n v="8"/>
    <s v="kg"/>
    <n v="4710250"/>
    <b v="0"/>
    <n v="4710250"/>
    <b v="0"/>
    <n v="5089710"/>
    <b v="0"/>
    <n v="4444780.8600000003"/>
    <n v="3112119.2009999999"/>
    <n v="4444780.8600000003"/>
    <n v="0"/>
    <b v="1"/>
    <b v="0"/>
  </r>
  <r>
    <s v="C"/>
    <s v="M"/>
    <n v="20250601"/>
    <n v="2025"/>
    <n v="6"/>
    <x v="5"/>
    <n v="792"/>
    <s v="TUR"/>
    <x v="6"/>
    <s v="M"/>
    <s v="Import"/>
    <n v="218"/>
    <s v="ECU"/>
    <s v="Ecuador"/>
    <n v="0"/>
    <s v="W00"/>
    <s v="World"/>
    <s v="H6"/>
    <s v="HS"/>
    <b v="1"/>
    <s v="080390"/>
    <s v="Fruit, edible; bananas, other than plantains, fresh or dried"/>
    <n v="6"/>
    <b v="1"/>
    <s v="C00"/>
    <s v="TOTAL CPC"/>
    <s v="0"/>
    <n v="0"/>
    <s v="TOTAL MOT"/>
    <n v="8"/>
    <s v="kg"/>
    <n v="18732666"/>
    <b v="0"/>
    <n v="8"/>
    <s v="kg"/>
    <n v="18732666"/>
    <b v="0"/>
    <n v="18732666"/>
    <b v="0"/>
    <n v="0"/>
    <b v="0"/>
    <n v="18234545"/>
    <n v="17199918"/>
    <n v="18234545"/>
    <n v="0"/>
    <b v="0"/>
    <b v="1"/>
  </r>
  <r>
    <s v="C"/>
    <s v="M"/>
    <n v="20250601"/>
    <n v="2025"/>
    <n v="6"/>
    <x v="5"/>
    <n v="804"/>
    <s v="UKR"/>
    <x v="7"/>
    <s v="M"/>
    <s v="Import"/>
    <n v="218"/>
    <s v="ECU"/>
    <s v="Ecuador"/>
    <n v="0"/>
    <s v="W00"/>
    <s v="World"/>
    <s v="H6"/>
    <s v="HS"/>
    <b v="1"/>
    <s v="080390"/>
    <s v="Fruit, edible; bananas, other than plantains, fresh or dried"/>
    <n v="6"/>
    <b v="1"/>
    <s v="C00"/>
    <s v="TOTAL CPC"/>
    <s v="0"/>
    <n v="0"/>
    <s v="TOTAL MOT"/>
    <n v="8"/>
    <s v="kg"/>
    <n v="8831577"/>
    <b v="0"/>
    <n v="8"/>
    <s v="kg"/>
    <n v="8831577"/>
    <b v="0"/>
    <n v="8831577"/>
    <b v="0"/>
    <n v="0"/>
    <b v="0"/>
    <n v="9404448.4199999999"/>
    <m/>
    <n v="9404448.4199999999"/>
    <n v="0"/>
    <b v="0"/>
    <b v="1"/>
  </r>
  <r>
    <s v="C"/>
    <s v="M"/>
    <n v="20250601"/>
    <n v="2025"/>
    <n v="6"/>
    <x v="5"/>
    <n v="818"/>
    <s v="EGY"/>
    <x v="8"/>
    <s v="M"/>
    <s v="Import"/>
    <n v="218"/>
    <s v="ECU"/>
    <s v="Ecuador"/>
    <n v="0"/>
    <s v="W00"/>
    <s v="World"/>
    <s v="H6"/>
    <s v="HS"/>
    <b v="1"/>
    <s v="080390"/>
    <s v="Fruit, edible; bananas, other than plantains, fresh or dried"/>
    <n v="6"/>
    <b v="1"/>
    <s v="C00"/>
    <s v="TOTAL CPC"/>
    <s v="0"/>
    <n v="0"/>
    <s v="TOTAL MOT"/>
    <n v="8"/>
    <s v="kg"/>
    <n v="107572.962"/>
    <b v="1"/>
    <n v="-1"/>
    <s v="N/A"/>
    <n v="0"/>
    <b v="0"/>
    <n v="107572.962"/>
    <b v="1"/>
    <n v="0"/>
    <b v="0"/>
    <n v="92618.035000000003"/>
    <m/>
    <n v="92618.035000000003"/>
    <n v="6"/>
    <b v="1"/>
    <b v="0"/>
  </r>
  <r>
    <s v="C"/>
    <s v="M"/>
    <n v="20250701"/>
    <n v="2025"/>
    <n v="7"/>
    <x v="6"/>
    <n v="124"/>
    <s v="CAN"/>
    <x v="0"/>
    <s v="M"/>
    <s v="Import"/>
    <n v="218"/>
    <s v="ECU"/>
    <s v="Ecuador"/>
    <n v="0"/>
    <s v="W00"/>
    <s v="World"/>
    <s v="H6"/>
    <s v="HS"/>
    <b v="1"/>
    <s v="080390"/>
    <s v="Fruit, edible; bananas, other than plantains, fresh or dried"/>
    <n v="6"/>
    <b v="1"/>
    <s v="C00"/>
    <s v="TOTAL CPC"/>
    <s v="0"/>
    <n v="0"/>
    <s v="TOTAL MOT"/>
    <n v="8"/>
    <s v="kg"/>
    <n v="8174690"/>
    <b v="0"/>
    <n v="8"/>
    <s v="kg"/>
    <n v="8174690"/>
    <b v="0"/>
    <n v="8174690"/>
    <b v="0"/>
    <n v="0"/>
    <b v="0"/>
    <m/>
    <n v="7353752.9919999996"/>
    <n v="7353752.9919999996"/>
    <n v="0"/>
    <b v="0"/>
    <b v="1"/>
  </r>
  <r>
    <s v="C"/>
    <s v="M"/>
    <n v="20250701"/>
    <n v="2025"/>
    <n v="7"/>
    <x v="6"/>
    <n v="268"/>
    <s v="GEO"/>
    <x v="1"/>
    <s v="M"/>
    <s v="Import"/>
    <n v="218"/>
    <s v="ECU"/>
    <s v="Ecuador"/>
    <n v="0"/>
    <s v="W00"/>
    <s v="World"/>
    <s v="H6"/>
    <s v="HS"/>
    <b v="1"/>
    <s v="080390"/>
    <s v="Fruit, edible; bananas, other than plantains, fresh or dried"/>
    <n v="6"/>
    <b v="1"/>
    <s v="C00"/>
    <s v="TOTAL CPC"/>
    <s v="0"/>
    <n v="0"/>
    <s v="TOTAL MOT"/>
    <n v="8"/>
    <s v="kg"/>
    <n v="4100295.5"/>
    <b v="0"/>
    <n v="8"/>
    <s v="kg"/>
    <n v="4100295.5"/>
    <b v="0"/>
    <n v="4100295.5"/>
    <b v="0"/>
    <n v="0"/>
    <b v="0"/>
    <n v="3167826.2650000001"/>
    <m/>
    <n v="3167826.2650000001"/>
    <n v="0"/>
    <b v="0"/>
    <b v="1"/>
  </r>
  <r>
    <s v="C"/>
    <s v="M"/>
    <n v="20250701"/>
    <n v="2025"/>
    <n v="7"/>
    <x v="6"/>
    <n v="344"/>
    <s v="HKG"/>
    <x v="2"/>
    <s v="M"/>
    <s v="Import"/>
    <n v="218"/>
    <s v="ECU"/>
    <s v="Ecuador"/>
    <n v="0"/>
    <s v="W00"/>
    <s v="World"/>
    <s v="H6"/>
    <s v="HS"/>
    <b v="1"/>
    <s v="080390"/>
    <s v="Fruit, edible; bananas, other than plantains, fresh or dried"/>
    <n v="6"/>
    <b v="1"/>
    <s v="C00"/>
    <s v="TOTAL CPC"/>
    <s v="0"/>
    <n v="0"/>
    <s v="TOTAL MOT"/>
    <n v="8"/>
    <s v="kg"/>
    <n v="577038"/>
    <b v="0"/>
    <n v="8"/>
    <s v="kg"/>
    <n v="577038"/>
    <b v="0"/>
    <n v="577038"/>
    <b v="0"/>
    <n v="0"/>
    <b v="0"/>
    <n v="321220.45799999998"/>
    <m/>
    <n v="321220.45799999998"/>
    <n v="0"/>
    <b v="1"/>
    <b v="0"/>
  </r>
  <r>
    <s v="C"/>
    <s v="M"/>
    <n v="20250701"/>
    <n v="2025"/>
    <n v="7"/>
    <x v="6"/>
    <n v="417"/>
    <s v="KGZ"/>
    <x v="3"/>
    <s v="M"/>
    <s v="Import"/>
    <n v="218"/>
    <s v="ECU"/>
    <s v="Ecuador"/>
    <n v="0"/>
    <s v="W00"/>
    <s v="World"/>
    <s v="H6"/>
    <s v="HS"/>
    <b v="1"/>
    <s v="080390"/>
    <s v="Fruit, edible; bananas, other than plantains, fresh or dried"/>
    <n v="6"/>
    <b v="1"/>
    <s v="C00"/>
    <s v="TOTAL CPC"/>
    <s v="0"/>
    <n v="0"/>
    <s v="TOTAL MOT"/>
    <n v="8"/>
    <s v="kg"/>
    <n v="2050090"/>
    <b v="0"/>
    <n v="8"/>
    <s v="kg"/>
    <n v="2050090"/>
    <b v="0"/>
    <n v="2050090"/>
    <b v="0"/>
    <n v="0"/>
    <b v="0"/>
    <n v="1767905"/>
    <m/>
    <n v="1767905"/>
    <n v="0"/>
    <b v="0"/>
    <b v="1"/>
  </r>
  <r>
    <s v="C"/>
    <s v="M"/>
    <n v="20250701"/>
    <n v="2025"/>
    <n v="7"/>
    <x v="6"/>
    <n v="554"/>
    <s v="NZL"/>
    <x v="5"/>
    <s v="M"/>
    <s v="Import"/>
    <n v="218"/>
    <s v="ECU"/>
    <s v="Ecuador"/>
    <n v="0"/>
    <s v="W00"/>
    <s v="World"/>
    <s v="H6"/>
    <s v="HS"/>
    <b v="1"/>
    <s v="080390"/>
    <s v="Fruit, edible; bananas, other than plantains, fresh or dried"/>
    <n v="6"/>
    <b v="1"/>
    <s v="C00"/>
    <s v="TOTAL CPC"/>
    <s v="0"/>
    <n v="0"/>
    <s v="TOTAL MOT"/>
    <n v="8"/>
    <s v="kg"/>
    <n v="4414790"/>
    <b v="0"/>
    <n v="8"/>
    <s v="kg"/>
    <n v="4414790"/>
    <b v="0"/>
    <n v="4414790"/>
    <b v="0"/>
    <n v="4771700"/>
    <b v="0"/>
    <n v="4115084.0410000002"/>
    <n v="2937509.3029999998"/>
    <n v="4115084.0410000002"/>
    <n v="0"/>
    <b v="1"/>
    <b v="0"/>
  </r>
  <r>
    <s v="C"/>
    <s v="M"/>
    <n v="20250701"/>
    <n v="2025"/>
    <n v="7"/>
    <x v="6"/>
    <n v="792"/>
    <s v="TUR"/>
    <x v="6"/>
    <s v="M"/>
    <s v="Import"/>
    <n v="218"/>
    <s v="ECU"/>
    <s v="Ecuador"/>
    <n v="0"/>
    <s v="W00"/>
    <s v="World"/>
    <s v="H6"/>
    <s v="HS"/>
    <b v="1"/>
    <s v="080390"/>
    <s v="Fruit, edible; bananas, other than plantains, fresh or dried"/>
    <n v="6"/>
    <b v="1"/>
    <s v="C00"/>
    <s v="TOTAL CPC"/>
    <s v="0"/>
    <n v="0"/>
    <s v="TOTAL MOT"/>
    <n v="8"/>
    <s v="kg"/>
    <n v="22443415"/>
    <b v="0"/>
    <n v="8"/>
    <s v="kg"/>
    <n v="22443415"/>
    <b v="0"/>
    <n v="22443415"/>
    <b v="0"/>
    <n v="0"/>
    <b v="0"/>
    <n v="21589862"/>
    <n v="20420651"/>
    <n v="21589862"/>
    <n v="0"/>
    <b v="0"/>
    <b v="1"/>
  </r>
  <r>
    <s v="C"/>
    <s v="M"/>
    <n v="20250701"/>
    <n v="2025"/>
    <n v="7"/>
    <x v="6"/>
    <n v="804"/>
    <s v="UKR"/>
    <x v="7"/>
    <s v="M"/>
    <s v="Import"/>
    <n v="218"/>
    <s v="ECU"/>
    <s v="Ecuador"/>
    <n v="0"/>
    <s v="W00"/>
    <s v="World"/>
    <s v="H6"/>
    <s v="HS"/>
    <b v="1"/>
    <s v="080390"/>
    <s v="Fruit, edible; bananas, other than plantains, fresh or dried"/>
    <n v="6"/>
    <b v="1"/>
    <s v="C00"/>
    <s v="TOTAL CPC"/>
    <s v="0"/>
    <n v="0"/>
    <s v="TOTAL MOT"/>
    <n v="8"/>
    <s v="kg"/>
    <n v="8845254"/>
    <b v="0"/>
    <n v="8"/>
    <s v="kg"/>
    <n v="8845254"/>
    <b v="0"/>
    <n v="8845254"/>
    <b v="0"/>
    <n v="0"/>
    <b v="0"/>
    <n v="9079686.9399999995"/>
    <m/>
    <n v="9079686.9399999995"/>
    <n v="0"/>
    <b v="0"/>
    <b v="1"/>
  </r>
  <r>
    <s v="C"/>
    <s v="M"/>
    <n v="20250701"/>
    <n v="2025"/>
    <n v="7"/>
    <x v="6"/>
    <n v="818"/>
    <s v="EGY"/>
    <x v="8"/>
    <s v="M"/>
    <s v="Import"/>
    <n v="218"/>
    <s v="ECU"/>
    <s v="Ecuador"/>
    <n v="0"/>
    <s v="W00"/>
    <s v="World"/>
    <s v="H6"/>
    <s v="HS"/>
    <b v="1"/>
    <s v="080390"/>
    <s v="Fruit, edible; bananas, other than plantains, fresh or dried"/>
    <n v="6"/>
    <b v="1"/>
    <s v="C00"/>
    <s v="TOTAL CPC"/>
    <s v="0"/>
    <n v="0"/>
    <s v="TOTAL MOT"/>
    <n v="8"/>
    <s v="kg"/>
    <n v="111243.238"/>
    <b v="1"/>
    <n v="-1"/>
    <s v="N/A"/>
    <n v="0"/>
    <b v="0"/>
    <n v="111243.238"/>
    <b v="1"/>
    <n v="0"/>
    <b v="0"/>
    <n v="95778.063999999998"/>
    <m/>
    <n v="95778.063999999998"/>
    <n v="6"/>
    <b v="1"/>
    <b v="0"/>
  </r>
  <r>
    <s v="C"/>
    <s v="M"/>
    <n v="20250801"/>
    <n v="2025"/>
    <n v="8"/>
    <x v="7"/>
    <n v="124"/>
    <s v="CAN"/>
    <x v="0"/>
    <s v="M"/>
    <s v="Import"/>
    <n v="218"/>
    <s v="ECU"/>
    <s v="Ecuador"/>
    <n v="0"/>
    <s v="W00"/>
    <s v="World"/>
    <s v="H6"/>
    <s v="HS"/>
    <b v="1"/>
    <s v="080390"/>
    <s v="Fruit, edible; bananas, other than plantains, fresh or dried"/>
    <n v="6"/>
    <b v="1"/>
    <s v="C00"/>
    <s v="TOTAL CPC"/>
    <s v="0"/>
    <n v="0"/>
    <s v="TOTAL MOT"/>
    <n v="8"/>
    <s v="kg"/>
    <n v="6482060"/>
    <b v="0"/>
    <n v="8"/>
    <s v="kg"/>
    <n v="6482060"/>
    <b v="0"/>
    <n v="6482060"/>
    <b v="0"/>
    <n v="0"/>
    <b v="0"/>
    <m/>
    <n v="6075782.6869999999"/>
    <n v="6075782.6869999999"/>
    <n v="0"/>
    <b v="0"/>
    <b v="1"/>
  </r>
  <r>
    <s v="C"/>
    <s v="M"/>
    <n v="20250801"/>
    <n v="2025"/>
    <n v="8"/>
    <x v="7"/>
    <n v="268"/>
    <s v="GEO"/>
    <x v="1"/>
    <s v="M"/>
    <s v="Import"/>
    <n v="218"/>
    <s v="ECU"/>
    <s v="Ecuador"/>
    <n v="0"/>
    <s v="W00"/>
    <s v="World"/>
    <s v="H6"/>
    <s v="HS"/>
    <b v="1"/>
    <s v="080390"/>
    <s v="Fruit, edible; bananas, other than plantains, fresh or dried"/>
    <n v="6"/>
    <b v="1"/>
    <s v="C00"/>
    <s v="TOTAL CPC"/>
    <s v="0"/>
    <n v="0"/>
    <s v="TOTAL MOT"/>
    <n v="8"/>
    <s v="kg"/>
    <n v="4261100"/>
    <b v="0"/>
    <n v="8"/>
    <s v="kg"/>
    <n v="4261100"/>
    <b v="0"/>
    <n v="4261100"/>
    <b v="0"/>
    <n v="0"/>
    <b v="0"/>
    <n v="3315660.5729999999"/>
    <m/>
    <n v="3315660.5729999999"/>
    <n v="0"/>
    <b v="0"/>
    <b v="1"/>
  </r>
  <r>
    <s v="C"/>
    <s v="M"/>
    <n v="20250801"/>
    <n v="2025"/>
    <n v="8"/>
    <x v="7"/>
    <n v="344"/>
    <s v="HKG"/>
    <x v="2"/>
    <s v="M"/>
    <s v="Import"/>
    <n v="218"/>
    <s v="ECU"/>
    <s v="Ecuador"/>
    <n v="0"/>
    <s v="W00"/>
    <s v="World"/>
    <s v="H6"/>
    <s v="HS"/>
    <b v="1"/>
    <s v="080390"/>
    <s v="Fruit, edible; bananas, other than plantains, fresh or dried"/>
    <n v="6"/>
    <b v="1"/>
    <s v="C00"/>
    <s v="TOTAL CPC"/>
    <s v="0"/>
    <n v="0"/>
    <s v="TOTAL MOT"/>
    <n v="8"/>
    <s v="kg"/>
    <n v="577038"/>
    <b v="0"/>
    <n v="8"/>
    <s v="kg"/>
    <n v="577038"/>
    <b v="0"/>
    <n v="577038"/>
    <b v="0"/>
    <n v="0"/>
    <b v="0"/>
    <n v="320913.755"/>
    <m/>
    <n v="320913.755"/>
    <n v="0"/>
    <b v="1"/>
    <b v="0"/>
  </r>
  <r>
    <s v="C"/>
    <s v="M"/>
    <n v="20250801"/>
    <n v="2025"/>
    <n v="8"/>
    <x v="7"/>
    <n v="417"/>
    <s v="KGZ"/>
    <x v="3"/>
    <s v="M"/>
    <s v="Import"/>
    <n v="218"/>
    <s v="ECU"/>
    <s v="Ecuador"/>
    <n v="0"/>
    <s v="W00"/>
    <s v="World"/>
    <s v="H6"/>
    <s v="HS"/>
    <b v="1"/>
    <s v="080390"/>
    <s v="Fruit, edible; bananas, other than plantains, fresh or dried"/>
    <n v="6"/>
    <b v="1"/>
    <s v="C00"/>
    <s v="TOTAL CPC"/>
    <s v="0"/>
    <n v="0"/>
    <s v="TOTAL MOT"/>
    <n v="8"/>
    <s v="kg"/>
    <n v="2144410"/>
    <b v="0"/>
    <n v="8"/>
    <s v="kg"/>
    <n v="2144410"/>
    <b v="0"/>
    <n v="2144410"/>
    <b v="0"/>
    <n v="0"/>
    <b v="0"/>
    <n v="1720093"/>
    <m/>
    <n v="1720093"/>
    <n v="0"/>
    <b v="0"/>
    <b v="1"/>
  </r>
  <r>
    <s v="C"/>
    <s v="M"/>
    <n v="20250801"/>
    <n v="2025"/>
    <n v="8"/>
    <x v="7"/>
    <n v="554"/>
    <s v="NZL"/>
    <x v="5"/>
    <s v="M"/>
    <s v="Import"/>
    <n v="218"/>
    <s v="ECU"/>
    <s v="Ecuador"/>
    <n v="0"/>
    <s v="W00"/>
    <s v="World"/>
    <s v="H6"/>
    <s v="HS"/>
    <b v="1"/>
    <s v="080390"/>
    <s v="Fruit, edible; bananas, other than plantains, fresh or dried"/>
    <n v="6"/>
    <b v="1"/>
    <s v="C00"/>
    <s v="TOTAL CPC"/>
    <s v="0"/>
    <n v="0"/>
    <s v="TOTAL MOT"/>
    <n v="8"/>
    <s v="kg"/>
    <n v="4987540"/>
    <b v="0"/>
    <n v="8"/>
    <s v="kg"/>
    <n v="4987540"/>
    <b v="0"/>
    <n v="4987540"/>
    <b v="0"/>
    <n v="5409281"/>
    <b v="0"/>
    <n v="4621626.57"/>
    <n v="3334747.0490000001"/>
    <n v="4621626.57"/>
    <n v="0"/>
    <b v="1"/>
    <b v="0"/>
  </r>
  <r>
    <s v="C"/>
    <s v="M"/>
    <n v="20250801"/>
    <n v="2025"/>
    <n v="8"/>
    <x v="7"/>
    <n v="792"/>
    <s v="TUR"/>
    <x v="6"/>
    <s v="M"/>
    <s v="Import"/>
    <n v="218"/>
    <s v="ECU"/>
    <s v="Ecuador"/>
    <n v="0"/>
    <s v="W00"/>
    <s v="World"/>
    <s v="H6"/>
    <s v="HS"/>
    <b v="1"/>
    <s v="080390"/>
    <s v="Fruit, edible; bananas, other than plantains, fresh or dried"/>
    <n v="6"/>
    <b v="1"/>
    <s v="C00"/>
    <s v="TOTAL CPC"/>
    <s v="0"/>
    <n v="0"/>
    <s v="TOTAL MOT"/>
    <n v="8"/>
    <s v="kg"/>
    <n v="17050092"/>
    <b v="0"/>
    <n v="8"/>
    <s v="kg"/>
    <n v="17050092"/>
    <b v="0"/>
    <n v="17050092"/>
    <b v="0"/>
    <n v="0"/>
    <b v="0"/>
    <n v="15744300"/>
    <n v="14790974"/>
    <n v="15744300"/>
    <n v="0"/>
    <b v="0"/>
    <b v="1"/>
  </r>
  <r>
    <s v="C"/>
    <s v="M"/>
    <n v="20250801"/>
    <n v="2025"/>
    <n v="8"/>
    <x v="7"/>
    <n v="804"/>
    <s v="UKR"/>
    <x v="7"/>
    <s v="M"/>
    <s v="Import"/>
    <n v="218"/>
    <s v="ECU"/>
    <s v="Ecuador"/>
    <n v="0"/>
    <s v="W00"/>
    <s v="World"/>
    <s v="H6"/>
    <s v="HS"/>
    <b v="1"/>
    <s v="080390"/>
    <s v="Fruit, edible; bananas, other than plantains, fresh or dried"/>
    <n v="6"/>
    <b v="1"/>
    <s v="C00"/>
    <s v="TOTAL CPC"/>
    <s v="0"/>
    <n v="0"/>
    <s v="TOTAL MOT"/>
    <n v="8"/>
    <s v="kg"/>
    <n v="7134455.2000000002"/>
    <b v="0"/>
    <n v="8"/>
    <s v="kg"/>
    <n v="7134455.2000000002"/>
    <b v="0"/>
    <n v="7134455.2000000002"/>
    <b v="0"/>
    <n v="0"/>
    <b v="0"/>
    <n v="7074174.8799999999"/>
    <m/>
    <n v="7074174.8799999999"/>
    <n v="0"/>
    <b v="0"/>
    <b v="1"/>
  </r>
  <r>
    <s v="C"/>
    <s v="M"/>
    <n v="20250801"/>
    <n v="2025"/>
    <n v="8"/>
    <x v="7"/>
    <n v="818"/>
    <s v="EGY"/>
    <x v="8"/>
    <s v="M"/>
    <s v="Import"/>
    <n v="218"/>
    <s v="ECU"/>
    <s v="Ecuador"/>
    <n v="0"/>
    <s v="W00"/>
    <s v="World"/>
    <s v="H6"/>
    <s v="HS"/>
    <b v="1"/>
    <s v="080390"/>
    <s v="Fruit, edible; bananas, other than plantains, fresh or dried"/>
    <n v="6"/>
    <b v="1"/>
    <s v="C00"/>
    <s v="TOTAL CPC"/>
    <s v="0"/>
    <n v="0"/>
    <s v="TOTAL MOT"/>
    <n v="8"/>
    <s v="kg"/>
    <n v="247146.00700000001"/>
    <b v="1"/>
    <n v="-1"/>
    <s v="N/A"/>
    <n v="0"/>
    <b v="0"/>
    <n v="247146.00700000001"/>
    <b v="1"/>
    <n v="0"/>
    <b v="0"/>
    <n v="212787.46100000001"/>
    <m/>
    <n v="212787.46100000001"/>
    <n v="6"/>
    <b v="1"/>
    <b v="0"/>
  </r>
  <r>
    <s v="C"/>
    <s v="M"/>
    <n v="20250901"/>
    <n v="2025"/>
    <n v="9"/>
    <x v="8"/>
    <n v="124"/>
    <s v="CAN"/>
    <x v="0"/>
    <s v="M"/>
    <s v="Import"/>
    <n v="218"/>
    <s v="ECU"/>
    <s v="Ecuador"/>
    <n v="0"/>
    <s v="W00"/>
    <s v="World"/>
    <s v="H6"/>
    <s v="HS"/>
    <b v="1"/>
    <s v="080390"/>
    <s v="Fruit, edible; bananas, other than plantains, fresh or dried"/>
    <n v="6"/>
    <b v="1"/>
    <s v="C00"/>
    <s v="TOTAL CPC"/>
    <s v="0"/>
    <n v="0"/>
    <s v="TOTAL MOT"/>
    <n v="8"/>
    <s v="kg"/>
    <n v="4182926"/>
    <b v="0"/>
    <n v="8"/>
    <s v="kg"/>
    <n v="4182926"/>
    <b v="0"/>
    <n v="4182926"/>
    <b v="0"/>
    <n v="0"/>
    <b v="0"/>
    <m/>
    <n v="4183627.6949999998"/>
    <n v="4183627.6949999998"/>
    <n v="0"/>
    <b v="0"/>
    <b v="1"/>
  </r>
  <r>
    <s v="C"/>
    <s v="M"/>
    <n v="20250901"/>
    <n v="2025"/>
    <n v="9"/>
    <x v="8"/>
    <n v="268"/>
    <s v="GEO"/>
    <x v="1"/>
    <s v="M"/>
    <s v="Import"/>
    <n v="218"/>
    <s v="ECU"/>
    <s v="Ecuador"/>
    <n v="0"/>
    <s v="W00"/>
    <s v="World"/>
    <s v="H6"/>
    <s v="HS"/>
    <b v="1"/>
    <s v="080390"/>
    <s v="Fruit, edible; bananas, other than plantains, fresh or dried"/>
    <n v="6"/>
    <b v="1"/>
    <s v="C00"/>
    <s v="TOTAL CPC"/>
    <s v="0"/>
    <n v="0"/>
    <s v="TOTAL MOT"/>
    <n v="8"/>
    <s v="kg"/>
    <n v="3193352.5"/>
    <b v="0"/>
    <n v="8"/>
    <s v="kg"/>
    <n v="3193352.5"/>
    <b v="0"/>
    <n v="3193352.5"/>
    <b v="0"/>
    <n v="0"/>
    <b v="0"/>
    <n v="2410451.4619999998"/>
    <m/>
    <n v="2410451.4619999998"/>
    <n v="0"/>
    <b v="0"/>
    <b v="1"/>
  </r>
  <r>
    <s v="C"/>
    <s v="M"/>
    <n v="20250901"/>
    <n v="2025"/>
    <n v="9"/>
    <x v="8"/>
    <n v="344"/>
    <s v="HKG"/>
    <x v="2"/>
    <s v="M"/>
    <s v="Import"/>
    <n v="218"/>
    <s v="ECU"/>
    <s v="Ecuador"/>
    <n v="0"/>
    <s v="W00"/>
    <s v="World"/>
    <s v="H6"/>
    <s v="HS"/>
    <b v="1"/>
    <s v="080390"/>
    <s v="Fruit, edible; bananas, other than plantains, fresh or dried"/>
    <n v="6"/>
    <b v="1"/>
    <s v="C00"/>
    <s v="TOTAL CPC"/>
    <s v="0"/>
    <n v="0"/>
    <s v="TOTAL MOT"/>
    <n v="8"/>
    <s v="kg"/>
    <n v="255828"/>
    <b v="0"/>
    <n v="8"/>
    <s v="kg"/>
    <n v="255828"/>
    <b v="0"/>
    <n v="255828"/>
    <b v="0"/>
    <n v="0"/>
    <b v="0"/>
    <n v="143712.557"/>
    <m/>
    <n v="143712.557"/>
    <n v="0"/>
    <b v="1"/>
    <b v="0"/>
  </r>
  <r>
    <s v="C"/>
    <s v="M"/>
    <n v="20250901"/>
    <n v="2025"/>
    <n v="9"/>
    <x v="8"/>
    <n v="417"/>
    <s v="KGZ"/>
    <x v="3"/>
    <s v="M"/>
    <s v="Import"/>
    <n v="218"/>
    <s v="ECU"/>
    <s v="Ecuador"/>
    <n v="0"/>
    <s v="W00"/>
    <s v="World"/>
    <s v="H6"/>
    <s v="HS"/>
    <b v="1"/>
    <s v="080390"/>
    <s v="Fruit, edible; bananas, other than plantains, fresh or dried"/>
    <n v="6"/>
    <b v="1"/>
    <s v="C00"/>
    <s v="TOTAL CPC"/>
    <s v="0"/>
    <n v="0"/>
    <s v="TOTAL MOT"/>
    <n v="8"/>
    <s v="kg"/>
    <n v="3086990"/>
    <b v="0"/>
    <n v="8"/>
    <s v="kg"/>
    <n v="3086990"/>
    <b v="0"/>
    <n v="3086990"/>
    <b v="0"/>
    <n v="0"/>
    <b v="0"/>
    <n v="2348290"/>
    <m/>
    <n v="2348290"/>
    <n v="0"/>
    <b v="0"/>
    <b v="1"/>
  </r>
  <r>
    <s v="C"/>
    <s v="M"/>
    <n v="20250901"/>
    <n v="2025"/>
    <n v="9"/>
    <x v="8"/>
    <n v="554"/>
    <s v="NZL"/>
    <x v="5"/>
    <s v="M"/>
    <s v="Import"/>
    <n v="218"/>
    <s v="ECU"/>
    <s v="Ecuador"/>
    <n v="0"/>
    <s v="W00"/>
    <s v="World"/>
    <s v="H6"/>
    <s v="HS"/>
    <b v="1"/>
    <s v="080390"/>
    <s v="Fruit, edible; bananas, other than plantains, fresh or dried"/>
    <n v="6"/>
    <b v="1"/>
    <s v="C00"/>
    <s v="TOTAL CPC"/>
    <s v="0"/>
    <n v="0"/>
    <s v="TOTAL MOT"/>
    <n v="8"/>
    <s v="kg"/>
    <n v="5419110"/>
    <b v="0"/>
    <n v="8"/>
    <s v="kg"/>
    <n v="5419110"/>
    <b v="0"/>
    <n v="5419110"/>
    <b v="0"/>
    <n v="6100880"/>
    <b v="0"/>
    <n v="5112696.1330000004"/>
    <n v="3666296.5460000001"/>
    <n v="5112696.1330000004"/>
    <n v="0"/>
    <b v="1"/>
    <b v="0"/>
  </r>
  <r>
    <s v="C"/>
    <s v="M"/>
    <n v="20250901"/>
    <n v="2025"/>
    <n v="9"/>
    <x v="8"/>
    <n v="792"/>
    <s v="TUR"/>
    <x v="6"/>
    <s v="M"/>
    <s v="Import"/>
    <n v="218"/>
    <s v="ECU"/>
    <s v="Ecuador"/>
    <n v="0"/>
    <s v="W00"/>
    <s v="World"/>
    <s v="H6"/>
    <s v="HS"/>
    <b v="1"/>
    <s v="080390"/>
    <s v="Fruit, edible; bananas, other than plantains, fresh or dried"/>
    <n v="6"/>
    <b v="1"/>
    <s v="C00"/>
    <s v="TOTAL CPC"/>
    <s v="0"/>
    <n v="0"/>
    <s v="TOTAL MOT"/>
    <n v="8"/>
    <s v="kg"/>
    <n v="22712644"/>
    <b v="0"/>
    <n v="8"/>
    <s v="kg"/>
    <n v="22712644"/>
    <b v="0"/>
    <n v="22712644"/>
    <b v="0"/>
    <n v="0"/>
    <b v="0"/>
    <n v="21453380"/>
    <n v="20063474"/>
    <n v="21453380"/>
    <n v="0"/>
    <b v="0"/>
    <b v="1"/>
  </r>
  <r>
    <s v="C"/>
    <s v="M"/>
    <n v="20250901"/>
    <n v="2025"/>
    <n v="9"/>
    <x v="8"/>
    <n v="804"/>
    <s v="UKR"/>
    <x v="7"/>
    <s v="M"/>
    <s v="Import"/>
    <n v="218"/>
    <s v="ECU"/>
    <s v="Ecuador"/>
    <n v="0"/>
    <s v="W00"/>
    <s v="World"/>
    <s v="H6"/>
    <s v="HS"/>
    <b v="1"/>
    <s v="080390"/>
    <s v="Fruit, edible; bananas, other than plantains, fresh or dried"/>
    <n v="6"/>
    <b v="1"/>
    <s v="C00"/>
    <s v="TOTAL CPC"/>
    <s v="0"/>
    <n v="0"/>
    <s v="TOTAL MOT"/>
    <n v="8"/>
    <s v="kg"/>
    <n v="8532992.5999999996"/>
    <b v="0"/>
    <n v="8"/>
    <s v="kg"/>
    <n v="8532992.5999999996"/>
    <b v="0"/>
    <n v="8532992.5999999996"/>
    <b v="0"/>
    <n v="0"/>
    <b v="0"/>
    <n v="8807461.8000000007"/>
    <m/>
    <n v="8807461.8000000007"/>
    <n v="0"/>
    <b v="0"/>
    <b v="1"/>
  </r>
  <r>
    <s v="C"/>
    <s v="M"/>
    <n v="20250901"/>
    <n v="2025"/>
    <n v="9"/>
    <x v="8"/>
    <n v="818"/>
    <s v="EGY"/>
    <x v="8"/>
    <s v="M"/>
    <s v="Import"/>
    <n v="218"/>
    <s v="ECU"/>
    <s v="Ecuador"/>
    <n v="0"/>
    <s v="W00"/>
    <s v="World"/>
    <s v="H6"/>
    <s v="HS"/>
    <b v="1"/>
    <s v="080390"/>
    <s v="Fruit, edible; bananas, other than plantains, fresh or dried"/>
    <n v="6"/>
    <b v="1"/>
    <s v="C00"/>
    <s v="TOTAL CPC"/>
    <s v="0"/>
    <n v="0"/>
    <s v="TOTAL MOT"/>
    <n v="8"/>
    <s v="kg"/>
    <n v="352735.228"/>
    <b v="1"/>
    <n v="-1"/>
    <s v="N/A"/>
    <n v="0"/>
    <b v="0"/>
    <n v="352735.228"/>
    <b v="1"/>
    <n v="0"/>
    <b v="0"/>
    <n v="303697.538"/>
    <m/>
    <n v="303697.538"/>
    <n v="6"/>
    <b v="1"/>
    <b v="0"/>
  </r>
  <r>
    <s v="C"/>
    <s v="M"/>
    <n v="20251001"/>
    <n v="2025"/>
    <n v="10"/>
    <x v="9"/>
    <n v="124"/>
    <s v="CAN"/>
    <x v="0"/>
    <s v="M"/>
    <s v="Import"/>
    <n v="218"/>
    <s v="ECU"/>
    <s v="Ecuador"/>
    <n v="0"/>
    <s v="W00"/>
    <s v="World"/>
    <s v="H6"/>
    <s v="HS"/>
    <b v="1"/>
    <s v="080390"/>
    <s v="Fruit, edible; bananas, other than plantains, fresh or dried"/>
    <n v="6"/>
    <b v="1"/>
    <s v="C00"/>
    <s v="TOTAL CPC"/>
    <s v="0"/>
    <n v="0"/>
    <s v="TOTAL MOT"/>
    <n v="8"/>
    <s v="kg"/>
    <n v="4244364"/>
    <b v="0"/>
    <n v="8"/>
    <s v="kg"/>
    <n v="4244364"/>
    <b v="0"/>
    <n v="4244364"/>
    <b v="0"/>
    <n v="0"/>
    <b v="0"/>
    <m/>
    <n v="4278294.7340000002"/>
    <n v="4278294.7340000002"/>
    <n v="0"/>
    <b v="0"/>
    <b v="1"/>
  </r>
  <r>
    <s v="C"/>
    <s v="M"/>
    <n v="20251001"/>
    <n v="2025"/>
    <n v="10"/>
    <x v="9"/>
    <n v="268"/>
    <s v="GEO"/>
    <x v="1"/>
    <s v="M"/>
    <s v="Import"/>
    <n v="218"/>
    <s v="ECU"/>
    <s v="Ecuador"/>
    <n v="0"/>
    <s v="W00"/>
    <s v="World"/>
    <s v="H6"/>
    <s v="HS"/>
    <b v="1"/>
    <s v="080390"/>
    <s v="Fruit, edible; bananas, other than plantains, fresh or dried"/>
    <n v="6"/>
    <b v="1"/>
    <s v="C00"/>
    <s v="TOTAL CPC"/>
    <s v="0"/>
    <n v="0"/>
    <s v="TOTAL MOT"/>
    <n v="8"/>
    <s v="kg"/>
    <n v="4396736"/>
    <b v="0"/>
    <n v="8"/>
    <s v="kg"/>
    <n v="4396736"/>
    <b v="0"/>
    <n v="4396736"/>
    <b v="0"/>
    <n v="0"/>
    <b v="0"/>
    <n v="3526707.1039999998"/>
    <m/>
    <n v="3526707.1039999998"/>
    <n v="0"/>
    <b v="0"/>
    <b v="1"/>
  </r>
  <r>
    <s v="C"/>
    <s v="M"/>
    <n v="20251001"/>
    <n v="2025"/>
    <n v="10"/>
    <x v="9"/>
    <n v="344"/>
    <s v="HKG"/>
    <x v="2"/>
    <s v="M"/>
    <s v="Import"/>
    <n v="218"/>
    <s v="ECU"/>
    <s v="Ecuador"/>
    <n v="0"/>
    <s v="W00"/>
    <s v="World"/>
    <s v="H6"/>
    <s v="HS"/>
    <b v="1"/>
    <s v="080390"/>
    <s v="Fruit, edible; bananas, other than plantains, fresh or dried"/>
    <n v="6"/>
    <b v="1"/>
    <s v="C00"/>
    <s v="TOTAL CPC"/>
    <s v="0"/>
    <n v="0"/>
    <s v="TOTAL MOT"/>
    <n v="8"/>
    <s v="kg"/>
    <n v="326910"/>
    <b v="0"/>
    <n v="8"/>
    <s v="kg"/>
    <n v="326910"/>
    <b v="0"/>
    <n v="326910"/>
    <b v="0"/>
    <n v="0"/>
    <b v="0"/>
    <n v="176118.823"/>
    <m/>
    <n v="176118.823"/>
    <n v="0"/>
    <b v="1"/>
    <b v="0"/>
  </r>
  <r>
    <s v="C"/>
    <s v="M"/>
    <n v="20251001"/>
    <n v="2025"/>
    <n v="10"/>
    <x v="9"/>
    <n v="417"/>
    <s v="KGZ"/>
    <x v="3"/>
    <s v="M"/>
    <s v="Import"/>
    <n v="218"/>
    <s v="ECU"/>
    <s v="Ecuador"/>
    <n v="0"/>
    <s v="W00"/>
    <s v="World"/>
    <s v="H6"/>
    <s v="HS"/>
    <b v="1"/>
    <s v="080390"/>
    <s v="Fruit, edible; bananas, other than plantains, fresh or dried"/>
    <n v="6"/>
    <b v="1"/>
    <s v="C00"/>
    <s v="TOTAL CPC"/>
    <s v="0"/>
    <n v="0"/>
    <s v="TOTAL MOT"/>
    <n v="8"/>
    <s v="kg"/>
    <n v="2648180"/>
    <b v="0"/>
    <n v="8"/>
    <s v="kg"/>
    <n v="2648180"/>
    <b v="0"/>
    <n v="2648180"/>
    <b v="0"/>
    <n v="0"/>
    <b v="0"/>
    <n v="2140709"/>
    <m/>
    <n v="2140709"/>
    <n v="0"/>
    <b v="0"/>
    <b v="1"/>
  </r>
  <r>
    <s v="C"/>
    <s v="M"/>
    <n v="20251001"/>
    <n v="2025"/>
    <n v="10"/>
    <x v="9"/>
    <n v="554"/>
    <s v="NZL"/>
    <x v="5"/>
    <s v="M"/>
    <s v="Import"/>
    <n v="218"/>
    <s v="ECU"/>
    <s v="Ecuador"/>
    <n v="0"/>
    <s v="W00"/>
    <s v="World"/>
    <s v="H6"/>
    <s v="HS"/>
    <b v="1"/>
    <s v="080390"/>
    <s v="Fruit, edible; bananas, other than plantains, fresh or dried"/>
    <n v="6"/>
    <b v="1"/>
    <s v="C00"/>
    <s v="TOTAL CPC"/>
    <s v="0"/>
    <n v="0"/>
    <s v="TOTAL MOT"/>
    <n v="8"/>
    <s v="kg"/>
    <n v="5684572"/>
    <b v="0"/>
    <n v="8"/>
    <s v="kg"/>
    <n v="5684572"/>
    <b v="0"/>
    <n v="5684572"/>
    <b v="0"/>
    <n v="6161862"/>
    <b v="0"/>
    <n v="5221877.0250000004"/>
    <n v="3765261.6850000001"/>
    <n v="5221877.0250000004"/>
    <n v="0"/>
    <b v="1"/>
    <b v="0"/>
  </r>
  <r>
    <s v="C"/>
    <s v="M"/>
    <n v="20251001"/>
    <n v="2025"/>
    <n v="10"/>
    <x v="9"/>
    <n v="792"/>
    <s v="TUR"/>
    <x v="6"/>
    <s v="M"/>
    <s v="Import"/>
    <n v="218"/>
    <s v="ECU"/>
    <s v="Ecuador"/>
    <n v="0"/>
    <s v="W00"/>
    <s v="World"/>
    <s v="H6"/>
    <s v="HS"/>
    <b v="1"/>
    <s v="080390"/>
    <s v="Fruit, edible; bananas, other than plantains, fresh or dried"/>
    <n v="6"/>
    <b v="1"/>
    <s v="C00"/>
    <s v="TOTAL CPC"/>
    <s v="0"/>
    <n v="0"/>
    <s v="TOTAL MOT"/>
    <n v="8"/>
    <s v="kg"/>
    <n v="24974760"/>
    <b v="0"/>
    <n v="8"/>
    <s v="kg"/>
    <n v="24974760"/>
    <b v="0"/>
    <n v="24974760"/>
    <b v="0"/>
    <n v="0"/>
    <b v="0"/>
    <n v="24406368"/>
    <n v="23079255"/>
    <n v="24406368"/>
    <n v="0"/>
    <b v="0"/>
    <b v="1"/>
  </r>
  <r>
    <s v="C"/>
    <s v="M"/>
    <n v="20251001"/>
    <n v="2025"/>
    <n v="10"/>
    <x v="9"/>
    <n v="818"/>
    <s v="EGY"/>
    <x v="8"/>
    <s v="M"/>
    <s v="Import"/>
    <n v="218"/>
    <s v="ECU"/>
    <s v="Ecuador"/>
    <n v="0"/>
    <s v="W00"/>
    <s v="World"/>
    <s v="H6"/>
    <s v="HS"/>
    <b v="1"/>
    <s v="080390"/>
    <s v="Fruit, edible; bananas, other than plantains, fresh or dried"/>
    <n v="6"/>
    <b v="1"/>
    <s v="C00"/>
    <s v="TOTAL CPC"/>
    <s v="0"/>
    <n v="0"/>
    <s v="TOTAL MOT"/>
    <n v="8"/>
    <s v="kg"/>
    <n v="167912.304"/>
    <b v="1"/>
    <n v="-1"/>
    <s v="N/A"/>
    <n v="0"/>
    <b v="0"/>
    <n v="167912.304"/>
    <b v="1"/>
    <n v="0"/>
    <b v="0"/>
    <n v="144568.92600000001"/>
    <m/>
    <n v="144568.92600000001"/>
    <n v="6"/>
    <b v="1"/>
    <b v="0"/>
  </r>
  <r>
    <s v="C"/>
    <s v="M"/>
    <n v="20251101"/>
    <n v="2025"/>
    <n v="11"/>
    <x v="10"/>
    <n v="268"/>
    <s v="GEO"/>
    <x v="1"/>
    <s v="M"/>
    <s v="Import"/>
    <n v="218"/>
    <s v="ECU"/>
    <s v="Ecuador"/>
    <n v="0"/>
    <s v="W00"/>
    <s v="World"/>
    <s v="H6"/>
    <s v="HS"/>
    <b v="1"/>
    <s v="080390"/>
    <s v="Fruit, edible; bananas, other than plantains, fresh or dried"/>
    <n v="6"/>
    <b v="1"/>
    <s v="C00"/>
    <s v="TOTAL CPC"/>
    <s v="0"/>
    <n v="0"/>
    <s v="TOTAL MOT"/>
    <n v="8"/>
    <s v="kg"/>
    <n v="4024650"/>
    <b v="0"/>
    <n v="8"/>
    <s v="kg"/>
    <n v="4024650"/>
    <b v="0"/>
    <n v="4024650"/>
    <b v="0"/>
    <n v="0"/>
    <b v="0"/>
    <n v="3335717.05"/>
    <m/>
    <n v="3335717.05"/>
    <n v="0"/>
    <b v="0"/>
    <b v="1"/>
  </r>
  <r>
    <s v="C"/>
    <s v="M"/>
    <n v="20251101"/>
    <n v="2025"/>
    <n v="11"/>
    <x v="10"/>
    <n v="344"/>
    <s v="HKG"/>
    <x v="2"/>
    <s v="M"/>
    <s v="Import"/>
    <n v="218"/>
    <s v="ECU"/>
    <s v="Ecuador"/>
    <n v="0"/>
    <s v="W00"/>
    <s v="World"/>
    <s v="H6"/>
    <s v="HS"/>
    <b v="1"/>
    <s v="080390"/>
    <s v="Fruit, edible; bananas, other than plantains, fresh or dried"/>
    <n v="6"/>
    <b v="1"/>
    <s v="C00"/>
    <s v="TOTAL CPC"/>
    <s v="0"/>
    <n v="0"/>
    <s v="TOTAL MOT"/>
    <n v="8"/>
    <s v="kg"/>
    <n v="65382"/>
    <b v="0"/>
    <n v="8"/>
    <s v="kg"/>
    <n v="65382"/>
    <b v="0"/>
    <n v="65382"/>
    <b v="0"/>
    <n v="0"/>
    <b v="0"/>
    <n v="35214.709000000003"/>
    <m/>
    <n v="35214.709000000003"/>
    <n v="0"/>
    <b v="1"/>
    <b v="0"/>
  </r>
  <r>
    <s v="C"/>
    <s v="M"/>
    <n v="20251101"/>
    <n v="2025"/>
    <n v="11"/>
    <x v="10"/>
    <n v="417"/>
    <s v="KGZ"/>
    <x v="3"/>
    <s v="M"/>
    <s v="Import"/>
    <n v="218"/>
    <s v="ECU"/>
    <s v="Ecuador"/>
    <n v="0"/>
    <s v="W00"/>
    <s v="World"/>
    <s v="H6"/>
    <s v="HS"/>
    <b v="1"/>
    <s v="080390"/>
    <s v="Fruit, edible; bananas, other than plantains, fresh or dried"/>
    <n v="6"/>
    <b v="1"/>
    <s v="C00"/>
    <s v="TOTAL CPC"/>
    <s v="0"/>
    <n v="0"/>
    <s v="TOTAL MOT"/>
    <n v="8"/>
    <s v="kg"/>
    <n v="1739160"/>
    <b v="0"/>
    <n v="8"/>
    <s v="kg"/>
    <n v="1739160"/>
    <b v="0"/>
    <n v="1739160"/>
    <b v="0"/>
    <n v="0"/>
    <b v="0"/>
    <n v="1415647"/>
    <m/>
    <n v="1415647"/>
    <n v="0"/>
    <b v="0"/>
    <b v="1"/>
  </r>
  <r>
    <s v="C"/>
    <s v="M"/>
    <n v="20251101"/>
    <n v="2025"/>
    <n v="11"/>
    <x v="10"/>
    <n v="554"/>
    <s v="NZL"/>
    <x v="5"/>
    <s v="M"/>
    <s v="Import"/>
    <n v="218"/>
    <s v="ECU"/>
    <s v="Ecuador"/>
    <n v="0"/>
    <s v="W00"/>
    <s v="World"/>
    <s v="H6"/>
    <s v="HS"/>
    <b v="1"/>
    <s v="080390"/>
    <s v="Fruit, edible; bananas, other than plantains, fresh or dried"/>
    <n v="6"/>
    <b v="1"/>
    <s v="C00"/>
    <s v="TOTAL CPC"/>
    <s v="0"/>
    <n v="0"/>
    <s v="TOTAL MOT"/>
    <n v="8"/>
    <s v="kg"/>
    <n v="6021830"/>
    <b v="0"/>
    <n v="8"/>
    <s v="kg"/>
    <n v="6021830"/>
    <b v="0"/>
    <n v="6021830"/>
    <b v="0"/>
    <n v="6548490"/>
    <b v="0"/>
    <n v="5632588.3380000005"/>
    <n v="4098880.2250000001"/>
    <n v="5632588.3380000005"/>
    <n v="0"/>
    <b v="1"/>
    <b v="0"/>
  </r>
  <r>
    <s v="C"/>
    <s v="M"/>
    <n v="20251101"/>
    <n v="2025"/>
    <n v="11"/>
    <x v="10"/>
    <n v="792"/>
    <s v="TUR"/>
    <x v="6"/>
    <s v="M"/>
    <s v="Import"/>
    <n v="218"/>
    <s v="ECU"/>
    <s v="Ecuador"/>
    <n v="0"/>
    <s v="W00"/>
    <s v="World"/>
    <s v="H6"/>
    <s v="HS"/>
    <b v="1"/>
    <s v="080390"/>
    <s v="Fruit, edible; bananas, other than plantains, fresh or dried"/>
    <n v="6"/>
    <b v="1"/>
    <s v="C00"/>
    <s v="TOTAL CPC"/>
    <s v="0"/>
    <n v="0"/>
    <s v="TOTAL MOT"/>
    <n v="8"/>
    <s v="kg"/>
    <n v="19057480"/>
    <b v="0"/>
    <n v="8"/>
    <s v="kg"/>
    <n v="19057480"/>
    <b v="0"/>
    <n v="19057480"/>
    <b v="0"/>
    <n v="0"/>
    <b v="0"/>
    <n v="17154216"/>
    <n v="15956334"/>
    <n v="17154216"/>
    <n v="0"/>
    <b v="0"/>
    <b v="1"/>
  </r>
  <r>
    <s v="C"/>
    <s v="M"/>
    <n v="20251101"/>
    <n v="2025"/>
    <n v="11"/>
    <x v="10"/>
    <n v="818"/>
    <s v="EGY"/>
    <x v="8"/>
    <s v="M"/>
    <s v="Import"/>
    <n v="218"/>
    <s v="ECU"/>
    <s v="Ecuador"/>
    <n v="0"/>
    <s v="W00"/>
    <s v="World"/>
    <s v="H6"/>
    <s v="HS"/>
    <b v="1"/>
    <s v="080390"/>
    <s v="Fruit, edible; bananas, other than plantains, fresh or dried"/>
    <n v="6"/>
    <b v="1"/>
    <s v="C00"/>
    <s v="TOTAL CPC"/>
    <s v="0"/>
    <n v="0"/>
    <s v="TOTAL MOT"/>
    <n v="8"/>
    <s v="kg"/>
    <n v="174293.508"/>
    <b v="1"/>
    <n v="-1"/>
    <s v="N/A"/>
    <n v="0"/>
    <b v="0"/>
    <n v="174293.508"/>
    <b v="1"/>
    <n v="0"/>
    <b v="0"/>
    <n v="150063.008"/>
    <m/>
    <n v="150063.008"/>
    <n v="6"/>
    <b v="1"/>
    <b v="0"/>
  </r>
  <r>
    <s v="C"/>
    <s v="M"/>
    <n v="20251201"/>
    <n v="2025"/>
    <n v="12"/>
    <x v="11"/>
    <n v="417"/>
    <s v="KGZ"/>
    <x v="3"/>
    <s v="M"/>
    <s v="Import"/>
    <n v="218"/>
    <s v="ECU"/>
    <s v="Ecuador"/>
    <n v="0"/>
    <s v="W00"/>
    <s v="World"/>
    <s v="H6"/>
    <s v="HS"/>
    <b v="1"/>
    <s v="080390"/>
    <s v="Fruit, edible; bananas, other than plantains, fresh or dried"/>
    <n v="6"/>
    <b v="1"/>
    <s v="C00"/>
    <s v="TOTAL CPC"/>
    <s v="0"/>
    <n v="0"/>
    <s v="TOTAL MOT"/>
    <n v="8"/>
    <s v="kg"/>
    <n v="1797070"/>
    <b v="0"/>
    <n v="8"/>
    <s v="kg"/>
    <n v="1797070"/>
    <b v="0"/>
    <n v="1797070"/>
    <b v="0"/>
    <n v="0"/>
    <b v="0"/>
    <n v="1391078"/>
    <m/>
    <n v="1391078"/>
    <n v="0"/>
    <b v="0"/>
    <b v="1"/>
  </r>
  <r>
    <s v="C"/>
    <s v="M"/>
    <n v="20251201"/>
    <n v="2025"/>
    <n v="12"/>
    <x v="11"/>
    <n v="554"/>
    <s v="NZL"/>
    <x v="5"/>
    <s v="M"/>
    <s v="Import"/>
    <n v="218"/>
    <s v="ECU"/>
    <s v="Ecuador"/>
    <n v="0"/>
    <s v="W00"/>
    <s v="World"/>
    <s v="H6"/>
    <s v="HS"/>
    <b v="1"/>
    <s v="080390"/>
    <s v="Fruit, edible; bananas, other than plantains, fresh or dried"/>
    <n v="6"/>
    <b v="1"/>
    <s v="C00"/>
    <s v="TOTAL CPC"/>
    <s v="0"/>
    <n v="0"/>
    <s v="TOTAL MOT"/>
    <n v="8"/>
    <s v="kg"/>
    <n v="5040994"/>
    <b v="0"/>
    <n v="8"/>
    <s v="kg"/>
    <n v="5040994"/>
    <b v="0"/>
    <n v="5040994"/>
    <b v="0"/>
    <n v="5484732"/>
    <b v="0"/>
    <n v="4783316.0250000004"/>
    <n v="3480789.412"/>
    <n v="4783316.0250000004"/>
    <n v="0"/>
    <b v="1"/>
    <b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5984802-690E-44FB-B268-D97D49E0B06C}" name="TablaDinámica1" cacheId="2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01:F199" firstHeaderRow="0" firstDataRow="1" firstDataCol="1"/>
  <pivotFields count="47">
    <pivotField showAll="0"/>
    <pivotField showAll="0"/>
    <pivotField showAll="0"/>
    <pivotField showAll="0"/>
    <pivotField showAll="0"/>
    <pivotField axis="axisRow" showAll="0">
      <items count="13">
        <item x="0"/>
        <item x="1"/>
        <item x="2"/>
        <item x="3"/>
        <item x="4"/>
        <item x="5"/>
        <item x="6"/>
        <item x="7"/>
        <item x="8"/>
        <item x="9"/>
        <item x="10"/>
        <item x="11"/>
        <item t="default"/>
      </items>
    </pivotField>
    <pivotField showAll="0"/>
    <pivotField showAll="0"/>
    <pivotField axis="axisRow" showAll="0">
      <items count="10">
        <item x="0"/>
        <item x="2"/>
        <item x="8"/>
        <item x="1"/>
        <item x="3"/>
        <item x="4"/>
        <item x="5"/>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dataField="1" showAll="0"/>
    <pivotField dataField="1" showAll="0"/>
    <pivotField showAll="0"/>
    <pivotField showAll="0"/>
    <pivotField showAll="0"/>
  </pivotFields>
  <rowFields count="2">
    <field x="8"/>
    <field x="5"/>
  </rowFields>
  <rowItems count="98">
    <i>
      <x/>
    </i>
    <i r="1">
      <x/>
    </i>
    <i r="1">
      <x v="1"/>
    </i>
    <i r="1">
      <x v="2"/>
    </i>
    <i r="1">
      <x v="3"/>
    </i>
    <i r="1">
      <x v="4"/>
    </i>
    <i r="1">
      <x v="5"/>
    </i>
    <i r="1">
      <x v="6"/>
    </i>
    <i r="1">
      <x v="7"/>
    </i>
    <i r="1">
      <x v="8"/>
    </i>
    <i r="1">
      <x v="9"/>
    </i>
    <i>
      <x v="1"/>
    </i>
    <i r="1">
      <x/>
    </i>
    <i r="1">
      <x v="1"/>
    </i>
    <i r="1">
      <x v="2"/>
    </i>
    <i r="1">
      <x v="3"/>
    </i>
    <i r="1">
      <x v="4"/>
    </i>
    <i r="1">
      <x v="5"/>
    </i>
    <i r="1">
      <x v="6"/>
    </i>
    <i r="1">
      <x v="7"/>
    </i>
    <i r="1">
      <x v="8"/>
    </i>
    <i r="1">
      <x v="9"/>
    </i>
    <i r="1">
      <x v="10"/>
    </i>
    <i>
      <x v="2"/>
    </i>
    <i r="1">
      <x/>
    </i>
    <i r="1">
      <x v="1"/>
    </i>
    <i r="1">
      <x v="2"/>
    </i>
    <i r="1">
      <x v="3"/>
    </i>
    <i r="1">
      <x v="4"/>
    </i>
    <i r="1">
      <x v="5"/>
    </i>
    <i r="1">
      <x v="6"/>
    </i>
    <i r="1">
      <x v="7"/>
    </i>
    <i r="1">
      <x v="8"/>
    </i>
    <i r="1">
      <x v="9"/>
    </i>
    <i r="1">
      <x v="10"/>
    </i>
    <i>
      <x v="3"/>
    </i>
    <i r="1">
      <x/>
    </i>
    <i r="1">
      <x v="1"/>
    </i>
    <i r="1">
      <x v="2"/>
    </i>
    <i r="1">
      <x v="3"/>
    </i>
    <i r="1">
      <x v="4"/>
    </i>
    <i r="1">
      <x v="5"/>
    </i>
    <i r="1">
      <x v="6"/>
    </i>
    <i r="1">
      <x v="7"/>
    </i>
    <i r="1">
      <x v="8"/>
    </i>
    <i r="1">
      <x v="9"/>
    </i>
    <i r="1">
      <x v="10"/>
    </i>
    <i>
      <x v="4"/>
    </i>
    <i r="1">
      <x/>
    </i>
    <i r="1">
      <x v="1"/>
    </i>
    <i r="1">
      <x v="2"/>
    </i>
    <i r="1">
      <x v="3"/>
    </i>
    <i r="1">
      <x v="4"/>
    </i>
    <i r="1">
      <x v="5"/>
    </i>
    <i r="1">
      <x v="6"/>
    </i>
    <i r="1">
      <x v="7"/>
    </i>
    <i r="1">
      <x v="8"/>
    </i>
    <i r="1">
      <x v="9"/>
    </i>
    <i r="1">
      <x v="10"/>
    </i>
    <i r="1">
      <x v="11"/>
    </i>
    <i>
      <x v="5"/>
    </i>
    <i r="1">
      <x/>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x v="8"/>
    </i>
    <i r="1">
      <x/>
    </i>
    <i r="1">
      <x v="1"/>
    </i>
    <i r="1">
      <x v="2"/>
    </i>
    <i r="1">
      <x v="3"/>
    </i>
    <i r="1">
      <x v="4"/>
    </i>
    <i r="1">
      <x v="5"/>
    </i>
    <i r="1">
      <x v="6"/>
    </i>
    <i r="1">
      <x v="7"/>
    </i>
    <i r="1">
      <x v="8"/>
    </i>
    <i t="grand">
      <x/>
    </i>
  </rowItems>
  <colFields count="1">
    <field x="-2"/>
  </colFields>
  <colItems count="5">
    <i>
      <x/>
    </i>
    <i i="1">
      <x v="1"/>
    </i>
    <i i="2">
      <x v="2"/>
    </i>
    <i i="3">
      <x v="3"/>
    </i>
    <i i="4">
      <x v="4"/>
    </i>
  </colItems>
  <dataFields count="5">
    <dataField name="Suma de qty" fld="31" baseField="0" baseItem="0"/>
    <dataField name="Suma de altQty" fld="35" baseField="0" baseItem="0"/>
    <dataField name="Suma de fobvalue" fld="42" baseField="0" baseItem="0"/>
    <dataField name="Suma de cifvalue" fld="41" baseField="0" baseItem="0"/>
    <dataField name="Suma de primaryValue" fld="4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E10EB05-B3F9-4416-B9B3-AEAD0685836A}" name="TablaDinámica1" cacheId="16"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F12:G25" firstHeaderRow="1" firstDataRow="1" firstDataCol="1"/>
  <pivotFields count="5">
    <pivotField axis="axisRow" numFmtId="14"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dataField="1" numFmtId="166" showAll="0"/>
    <pivotField numFmtId="166" showAll="0"/>
    <pivotField numFmtId="166" showAll="0"/>
    <pivotField axis="axisRow" showAll="0">
      <items count="15">
        <item sd="0" x="0"/>
        <item sd="0" x="1"/>
        <item sd="0" x="2"/>
        <item sd="0" x="3"/>
        <item sd="0" x="4"/>
        <item sd="0" x="5"/>
        <item sd="0" x="6"/>
        <item sd="0" x="7"/>
        <item sd="0" x="8"/>
        <item sd="0" x="9"/>
        <item sd="0" x="10"/>
        <item sd="0" x="11"/>
        <item sd="0" x="12"/>
        <item sd="0" x="13"/>
        <item t="default"/>
      </items>
    </pivotField>
  </pivotFields>
  <rowFields count="2">
    <field x="4"/>
    <field x="0"/>
  </rowFields>
  <rowItems count="13">
    <i>
      <x v="1"/>
    </i>
    <i>
      <x v="2"/>
    </i>
    <i>
      <x v="3"/>
    </i>
    <i>
      <x v="4"/>
    </i>
    <i>
      <x v="5"/>
    </i>
    <i>
      <x v="6"/>
    </i>
    <i>
      <x v="7"/>
    </i>
    <i>
      <x v="8"/>
    </i>
    <i>
      <x v="9"/>
    </i>
    <i>
      <x v="10"/>
    </i>
    <i>
      <x v="11"/>
    </i>
    <i>
      <x v="12"/>
    </i>
    <i t="grand">
      <x/>
    </i>
  </rowItems>
  <colItems count="1">
    <i/>
  </colItems>
  <dataFields count="1">
    <dataField name="Promedio de Oficial" fld="1" subtotal="average" baseField="0" baseItem="0"/>
  </dataFields>
  <formats count="13">
    <format dxfId="64">
      <pivotArea grandRow="1" outline="0" collapsedLevelsAreSubtotals="1" fieldPosition="0"/>
    </format>
    <format dxfId="63">
      <pivotArea collapsedLevelsAreSubtotals="1" fieldPosition="0">
        <references count="1">
          <reference field="4" count="1">
            <x v="1"/>
          </reference>
        </references>
      </pivotArea>
    </format>
    <format dxfId="62">
      <pivotArea collapsedLevelsAreSubtotals="1" fieldPosition="0">
        <references count="1">
          <reference field="4" count="1">
            <x v="2"/>
          </reference>
        </references>
      </pivotArea>
    </format>
    <format dxfId="61">
      <pivotArea collapsedLevelsAreSubtotals="1" fieldPosition="0">
        <references count="1">
          <reference field="4" count="1">
            <x v="3"/>
          </reference>
        </references>
      </pivotArea>
    </format>
    <format dxfId="60">
      <pivotArea collapsedLevelsAreSubtotals="1" fieldPosition="0">
        <references count="1">
          <reference field="4" count="1">
            <x v="4"/>
          </reference>
        </references>
      </pivotArea>
    </format>
    <format dxfId="59">
      <pivotArea collapsedLevelsAreSubtotals="1" fieldPosition="0">
        <references count="1">
          <reference field="4" count="1">
            <x v="5"/>
          </reference>
        </references>
      </pivotArea>
    </format>
    <format dxfId="58">
      <pivotArea collapsedLevelsAreSubtotals="1" fieldPosition="0">
        <references count="1">
          <reference field="4" count="1">
            <x v="6"/>
          </reference>
        </references>
      </pivotArea>
    </format>
    <format dxfId="57">
      <pivotArea collapsedLevelsAreSubtotals="1" fieldPosition="0">
        <references count="1">
          <reference field="4" count="1">
            <x v="7"/>
          </reference>
        </references>
      </pivotArea>
    </format>
    <format dxfId="56">
      <pivotArea collapsedLevelsAreSubtotals="1" fieldPosition="0">
        <references count="1">
          <reference field="4" count="1">
            <x v="8"/>
          </reference>
        </references>
      </pivotArea>
    </format>
    <format dxfId="55">
      <pivotArea collapsedLevelsAreSubtotals="1" fieldPosition="0">
        <references count="1">
          <reference field="4" count="1">
            <x v="9"/>
          </reference>
        </references>
      </pivotArea>
    </format>
    <format dxfId="54">
      <pivotArea collapsedLevelsAreSubtotals="1" fieldPosition="0">
        <references count="1">
          <reference field="4" count="1">
            <x v="10"/>
          </reference>
        </references>
      </pivotArea>
    </format>
    <format dxfId="53">
      <pivotArea collapsedLevelsAreSubtotals="1" fieldPosition="0">
        <references count="1">
          <reference field="4" count="1">
            <x v="11"/>
          </reference>
        </references>
      </pivotArea>
    </format>
    <format dxfId="52">
      <pivotArea collapsedLevelsAreSubtotals="1" fieldPosition="0">
        <references count="1">
          <reference field="4" count="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B2D96B3-94AC-4C88-9B24-4EAF1253056C}" name="TablaDinámica1" cacheId="19"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F13:G26" firstHeaderRow="1" firstDataRow="1" firstDataCol="1"/>
  <pivotFields count="5">
    <pivotField axis="axisRow" numFmtId="14"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dataField="1" numFmtId="166" showAll="0"/>
    <pivotField numFmtId="166" showAll="0"/>
    <pivotField numFmtId="166" showAll="0"/>
    <pivotField axis="axisRow" showAll="0">
      <items count="15">
        <item sd="0" x="0"/>
        <item sd="0" x="1"/>
        <item sd="0" x="2"/>
        <item sd="0" x="3"/>
        <item sd="0" x="4"/>
        <item sd="0" x="5"/>
        <item sd="0" x="6"/>
        <item sd="0" x="7"/>
        <item sd="0" x="8"/>
        <item sd="0" x="9"/>
        <item sd="0" x="10"/>
        <item sd="0" x="11"/>
        <item sd="0" x="12"/>
        <item sd="0" x="13"/>
        <item t="default"/>
      </items>
    </pivotField>
  </pivotFields>
  <rowFields count="2">
    <field x="4"/>
    <field x="0"/>
  </rowFields>
  <rowItems count="13">
    <i>
      <x v="1"/>
    </i>
    <i>
      <x v="2"/>
    </i>
    <i>
      <x v="3"/>
    </i>
    <i>
      <x v="4"/>
    </i>
    <i>
      <x v="5"/>
    </i>
    <i>
      <x v="6"/>
    </i>
    <i>
      <x v="7"/>
    </i>
    <i>
      <x v="8"/>
    </i>
    <i>
      <x v="9"/>
    </i>
    <i>
      <x v="10"/>
    </i>
    <i>
      <x v="11"/>
    </i>
    <i>
      <x v="12"/>
    </i>
    <i t="grand">
      <x/>
    </i>
  </rowItems>
  <colItems count="1">
    <i/>
  </colItems>
  <dataFields count="1">
    <dataField name="Promedio de Oficial" fld="1" subtotal="average" baseField="0" baseItem="0"/>
  </dataFields>
  <formats count="13">
    <format dxfId="51">
      <pivotArea grandRow="1" outline="0" collapsedLevelsAreSubtotals="1" fieldPosition="0"/>
    </format>
    <format dxfId="50">
      <pivotArea collapsedLevelsAreSubtotals="1" fieldPosition="0">
        <references count="1">
          <reference field="4" count="1">
            <x v="1"/>
          </reference>
        </references>
      </pivotArea>
    </format>
    <format dxfId="49">
      <pivotArea collapsedLevelsAreSubtotals="1" fieldPosition="0">
        <references count="1">
          <reference field="4" count="1">
            <x v="2"/>
          </reference>
        </references>
      </pivotArea>
    </format>
    <format dxfId="48">
      <pivotArea collapsedLevelsAreSubtotals="1" fieldPosition="0">
        <references count="1">
          <reference field="4" count="1">
            <x v="3"/>
          </reference>
        </references>
      </pivotArea>
    </format>
    <format dxfId="47">
      <pivotArea collapsedLevelsAreSubtotals="1" fieldPosition="0">
        <references count="1">
          <reference field="4" count="1">
            <x v="4"/>
          </reference>
        </references>
      </pivotArea>
    </format>
    <format dxfId="46">
      <pivotArea collapsedLevelsAreSubtotals="1" fieldPosition="0">
        <references count="1">
          <reference field="4" count="1">
            <x v="5"/>
          </reference>
        </references>
      </pivotArea>
    </format>
    <format dxfId="45">
      <pivotArea collapsedLevelsAreSubtotals="1" fieldPosition="0">
        <references count="1">
          <reference field="4" count="1">
            <x v="6"/>
          </reference>
        </references>
      </pivotArea>
    </format>
    <format dxfId="44">
      <pivotArea collapsedLevelsAreSubtotals="1" fieldPosition="0">
        <references count="1">
          <reference field="4" count="1">
            <x v="7"/>
          </reference>
        </references>
      </pivotArea>
    </format>
    <format dxfId="43">
      <pivotArea collapsedLevelsAreSubtotals="1" fieldPosition="0">
        <references count="1">
          <reference field="4" count="1">
            <x v="8"/>
          </reference>
        </references>
      </pivotArea>
    </format>
    <format dxfId="42">
      <pivotArea collapsedLevelsAreSubtotals="1" fieldPosition="0">
        <references count="1">
          <reference field="4" count="1">
            <x v="9"/>
          </reference>
        </references>
      </pivotArea>
    </format>
    <format dxfId="41">
      <pivotArea collapsedLevelsAreSubtotals="1" fieldPosition="0">
        <references count="1">
          <reference field="4" count="1">
            <x v="10"/>
          </reference>
        </references>
      </pivotArea>
    </format>
    <format dxfId="40">
      <pivotArea collapsedLevelsAreSubtotals="1" fieldPosition="0">
        <references count="1">
          <reference field="4" count="1">
            <x v="11"/>
          </reference>
        </references>
      </pivotArea>
    </format>
    <format dxfId="39">
      <pivotArea collapsedLevelsAreSubtotals="1" fieldPosition="0">
        <references count="1">
          <reference field="4" count="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668D09-C3CE-4592-BA80-01C78EF9E73E}" name="TablaDinámica2" cacheId="20"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F13:G26" firstHeaderRow="1" firstDataRow="1" firstDataCol="1"/>
  <pivotFields count="5">
    <pivotField axis="axisRow" numFmtId="14"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dataField="1" numFmtId="166" showAll="0"/>
    <pivotField numFmtId="166" showAll="0"/>
    <pivotField numFmtId="166" showAll="0"/>
    <pivotField axis="axisRow" showAll="0">
      <items count="15">
        <item sd="0" x="0"/>
        <item sd="0" x="1"/>
        <item sd="0" x="2"/>
        <item sd="0" x="3"/>
        <item sd="0" x="4"/>
        <item sd="0" x="5"/>
        <item sd="0" x="6"/>
        <item sd="0" x="7"/>
        <item sd="0" x="8"/>
        <item sd="0" x="9"/>
        <item sd="0" x="10"/>
        <item sd="0" x="11"/>
        <item sd="0" x="12"/>
        <item sd="0" x="13"/>
        <item t="default"/>
      </items>
    </pivotField>
  </pivotFields>
  <rowFields count="2">
    <field x="4"/>
    <field x="0"/>
  </rowFields>
  <rowItems count="13">
    <i>
      <x v="1"/>
    </i>
    <i>
      <x v="2"/>
    </i>
    <i>
      <x v="3"/>
    </i>
    <i>
      <x v="4"/>
    </i>
    <i>
      <x v="5"/>
    </i>
    <i>
      <x v="6"/>
    </i>
    <i>
      <x v="7"/>
    </i>
    <i>
      <x v="8"/>
    </i>
    <i>
      <x v="9"/>
    </i>
    <i>
      <x v="10"/>
    </i>
    <i>
      <x v="11"/>
    </i>
    <i>
      <x v="12"/>
    </i>
    <i t="grand">
      <x/>
    </i>
  </rowItems>
  <colItems count="1">
    <i/>
  </colItems>
  <dataFields count="1">
    <dataField name="Promedio de Oficial" fld="1" subtotal="average" baseField="0" baseItem="0"/>
  </dataFields>
  <formats count="13">
    <format dxfId="38">
      <pivotArea grandRow="1" outline="0" collapsedLevelsAreSubtotals="1" fieldPosition="0"/>
    </format>
    <format dxfId="37">
      <pivotArea collapsedLevelsAreSubtotals="1" fieldPosition="0">
        <references count="1">
          <reference field="4" count="1">
            <x v="1"/>
          </reference>
        </references>
      </pivotArea>
    </format>
    <format dxfId="36">
      <pivotArea collapsedLevelsAreSubtotals="1" fieldPosition="0">
        <references count="1">
          <reference field="4" count="1">
            <x v="2"/>
          </reference>
        </references>
      </pivotArea>
    </format>
    <format dxfId="35">
      <pivotArea collapsedLevelsAreSubtotals="1" fieldPosition="0">
        <references count="1">
          <reference field="4" count="1">
            <x v="3"/>
          </reference>
        </references>
      </pivotArea>
    </format>
    <format dxfId="34">
      <pivotArea collapsedLevelsAreSubtotals="1" fieldPosition="0">
        <references count="1">
          <reference field="4" count="1">
            <x v="4"/>
          </reference>
        </references>
      </pivotArea>
    </format>
    <format dxfId="33">
      <pivotArea collapsedLevelsAreSubtotals="1" fieldPosition="0">
        <references count="1">
          <reference field="4" count="1">
            <x v="5"/>
          </reference>
        </references>
      </pivotArea>
    </format>
    <format dxfId="32">
      <pivotArea collapsedLevelsAreSubtotals="1" fieldPosition="0">
        <references count="1">
          <reference field="4" count="1">
            <x v="6"/>
          </reference>
        </references>
      </pivotArea>
    </format>
    <format dxfId="31">
      <pivotArea collapsedLevelsAreSubtotals="1" fieldPosition="0">
        <references count="1">
          <reference field="4" count="1">
            <x v="7"/>
          </reference>
        </references>
      </pivotArea>
    </format>
    <format dxfId="30">
      <pivotArea collapsedLevelsAreSubtotals="1" fieldPosition="0">
        <references count="1">
          <reference field="4" count="1">
            <x v="8"/>
          </reference>
        </references>
      </pivotArea>
    </format>
    <format dxfId="29">
      <pivotArea collapsedLevelsAreSubtotals="1" fieldPosition="0">
        <references count="1">
          <reference field="4" count="1">
            <x v="9"/>
          </reference>
        </references>
      </pivotArea>
    </format>
    <format dxfId="28">
      <pivotArea collapsedLevelsAreSubtotals="1" fieldPosition="0">
        <references count="1">
          <reference field="4" count="1">
            <x v="10"/>
          </reference>
        </references>
      </pivotArea>
    </format>
    <format dxfId="27">
      <pivotArea collapsedLevelsAreSubtotals="1" fieldPosition="0">
        <references count="1">
          <reference field="4" count="1">
            <x v="11"/>
          </reference>
        </references>
      </pivotArea>
    </format>
    <format dxfId="26">
      <pivotArea collapsedLevelsAreSubtotals="1" fieldPosition="0">
        <references count="1">
          <reference field="4" count="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839680E-44C7-42D5-9A4F-5270C6C4D1F4}" name="TablaDinámica3" cacheId="17"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F13:G26" firstHeaderRow="1" firstDataRow="1" firstDataCol="1"/>
  <pivotFields count="5">
    <pivotField axis="axisRow" numFmtId="14"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dataField="1" numFmtId="166" showAll="0"/>
    <pivotField numFmtId="166" showAll="0"/>
    <pivotField numFmtId="166" showAll="0"/>
    <pivotField axis="axisRow" showAll="0">
      <items count="15">
        <item sd="0" x="0"/>
        <item sd="0" x="1"/>
        <item sd="0" x="2"/>
        <item sd="0" x="3"/>
        <item sd="0" x="4"/>
        <item sd="0" x="5"/>
        <item sd="0" x="6"/>
        <item sd="0" x="7"/>
        <item sd="0" x="8"/>
        <item sd="0" x="9"/>
        <item sd="0" x="10"/>
        <item sd="0" x="11"/>
        <item sd="0" x="12"/>
        <item sd="0" x="13"/>
        <item t="default"/>
      </items>
    </pivotField>
  </pivotFields>
  <rowFields count="2">
    <field x="4"/>
    <field x="0"/>
  </rowFields>
  <rowItems count="13">
    <i>
      <x v="1"/>
    </i>
    <i>
      <x v="2"/>
    </i>
    <i>
      <x v="3"/>
    </i>
    <i>
      <x v="4"/>
    </i>
    <i>
      <x v="5"/>
    </i>
    <i>
      <x v="6"/>
    </i>
    <i>
      <x v="7"/>
    </i>
    <i>
      <x v="8"/>
    </i>
    <i>
      <x v="9"/>
    </i>
    <i>
      <x v="10"/>
    </i>
    <i>
      <x v="11"/>
    </i>
    <i>
      <x v="12"/>
    </i>
    <i t="grand">
      <x/>
    </i>
  </rowItems>
  <colItems count="1">
    <i/>
  </colItems>
  <dataFields count="1">
    <dataField name="Promedio de Oficial" fld="1" subtotal="average" baseField="0" baseItem="0"/>
  </dataFields>
  <formats count="13">
    <format dxfId="25">
      <pivotArea grandRow="1" outline="0" collapsedLevelsAreSubtotals="1" fieldPosition="0"/>
    </format>
    <format dxfId="24">
      <pivotArea collapsedLevelsAreSubtotals="1" fieldPosition="0">
        <references count="1">
          <reference field="4" count="1">
            <x v="1"/>
          </reference>
        </references>
      </pivotArea>
    </format>
    <format dxfId="23">
      <pivotArea collapsedLevelsAreSubtotals="1" fieldPosition="0">
        <references count="1">
          <reference field="4" count="1">
            <x v="2"/>
          </reference>
        </references>
      </pivotArea>
    </format>
    <format dxfId="22">
      <pivotArea collapsedLevelsAreSubtotals="1" fieldPosition="0">
        <references count="1">
          <reference field="4" count="1">
            <x v="3"/>
          </reference>
        </references>
      </pivotArea>
    </format>
    <format dxfId="21">
      <pivotArea collapsedLevelsAreSubtotals="1" fieldPosition="0">
        <references count="1">
          <reference field="4" count="1">
            <x v="4"/>
          </reference>
        </references>
      </pivotArea>
    </format>
    <format dxfId="20">
      <pivotArea collapsedLevelsAreSubtotals="1" fieldPosition="0">
        <references count="1">
          <reference field="4" count="1">
            <x v="5"/>
          </reference>
        </references>
      </pivotArea>
    </format>
    <format dxfId="19">
      <pivotArea collapsedLevelsAreSubtotals="1" fieldPosition="0">
        <references count="1">
          <reference field="4" count="1">
            <x v="6"/>
          </reference>
        </references>
      </pivotArea>
    </format>
    <format dxfId="18">
      <pivotArea collapsedLevelsAreSubtotals="1" fieldPosition="0">
        <references count="1">
          <reference field="4" count="1">
            <x v="7"/>
          </reference>
        </references>
      </pivotArea>
    </format>
    <format dxfId="17">
      <pivotArea collapsedLevelsAreSubtotals="1" fieldPosition="0">
        <references count="1">
          <reference field="4" count="1">
            <x v="8"/>
          </reference>
        </references>
      </pivotArea>
    </format>
    <format dxfId="16">
      <pivotArea collapsedLevelsAreSubtotals="1" fieldPosition="0">
        <references count="1">
          <reference field="4" count="1">
            <x v="9"/>
          </reference>
        </references>
      </pivotArea>
    </format>
    <format dxfId="15">
      <pivotArea collapsedLevelsAreSubtotals="1" fieldPosition="0">
        <references count="1">
          <reference field="4" count="1">
            <x v="10"/>
          </reference>
        </references>
      </pivotArea>
    </format>
    <format dxfId="14">
      <pivotArea collapsedLevelsAreSubtotals="1" fieldPosition="0">
        <references count="1">
          <reference field="4" count="1">
            <x v="11"/>
          </reference>
        </references>
      </pivotArea>
    </format>
    <format dxfId="13">
      <pivotArea collapsedLevelsAreSubtotals="1" fieldPosition="0">
        <references count="1">
          <reference field="4" count="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2C58028-CAE7-45A2-BB0E-2485888DB0E9}" name="TablaDinámica4" cacheId="18"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F15:G28" firstHeaderRow="1" firstDataRow="1" firstDataCol="1"/>
  <pivotFields count="5">
    <pivotField axis="axisRow" numFmtId="14"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dataField="1" numFmtId="166" showAll="0"/>
    <pivotField numFmtId="166" showAll="0"/>
    <pivotField numFmtId="166" showAll="0"/>
    <pivotField axis="axisRow" showAll="0">
      <items count="15">
        <item sd="0" x="0"/>
        <item sd="0" x="1"/>
        <item sd="0" x="2"/>
        <item sd="0" x="3"/>
        <item sd="0" x="4"/>
        <item sd="0" x="5"/>
        <item sd="0" x="6"/>
        <item sd="0" x="7"/>
        <item sd="0" x="8"/>
        <item sd="0" x="9"/>
        <item sd="0" x="10"/>
        <item sd="0" x="11"/>
        <item sd="0" x="12"/>
        <item sd="0" x="13"/>
        <item t="default"/>
      </items>
    </pivotField>
  </pivotFields>
  <rowFields count="2">
    <field x="4"/>
    <field x="0"/>
  </rowFields>
  <rowItems count="13">
    <i>
      <x v="1"/>
    </i>
    <i>
      <x v="2"/>
    </i>
    <i>
      <x v="3"/>
    </i>
    <i>
      <x v="4"/>
    </i>
    <i>
      <x v="5"/>
    </i>
    <i>
      <x v="6"/>
    </i>
    <i>
      <x v="7"/>
    </i>
    <i>
      <x v="8"/>
    </i>
    <i>
      <x v="9"/>
    </i>
    <i>
      <x v="10"/>
    </i>
    <i>
      <x v="11"/>
    </i>
    <i>
      <x v="12"/>
    </i>
    <i t="grand">
      <x/>
    </i>
  </rowItems>
  <colItems count="1">
    <i/>
  </colItems>
  <dataFields count="1">
    <dataField name="Promedio de Oficial" fld="1" subtotal="average" baseField="0" baseItem="0"/>
  </dataFields>
  <formats count="13">
    <format dxfId="12">
      <pivotArea grandRow="1" outline="0" collapsedLevelsAreSubtotals="1" fieldPosition="0"/>
    </format>
    <format dxfId="11">
      <pivotArea collapsedLevelsAreSubtotals="1" fieldPosition="0">
        <references count="1">
          <reference field="4" count="1">
            <x v="1"/>
          </reference>
        </references>
      </pivotArea>
    </format>
    <format dxfId="10">
      <pivotArea collapsedLevelsAreSubtotals="1" fieldPosition="0">
        <references count="1">
          <reference field="4" count="1">
            <x v="2"/>
          </reference>
        </references>
      </pivotArea>
    </format>
    <format dxfId="9">
      <pivotArea collapsedLevelsAreSubtotals="1" fieldPosition="0">
        <references count="1">
          <reference field="4" count="1">
            <x v="3"/>
          </reference>
        </references>
      </pivotArea>
    </format>
    <format dxfId="8">
      <pivotArea collapsedLevelsAreSubtotals="1" fieldPosition="0">
        <references count="1">
          <reference field="4" count="1">
            <x v="4"/>
          </reference>
        </references>
      </pivotArea>
    </format>
    <format dxfId="7">
      <pivotArea collapsedLevelsAreSubtotals="1" fieldPosition="0">
        <references count="1">
          <reference field="4" count="1">
            <x v="5"/>
          </reference>
        </references>
      </pivotArea>
    </format>
    <format dxfId="6">
      <pivotArea collapsedLevelsAreSubtotals="1" fieldPosition="0">
        <references count="1">
          <reference field="4" count="1">
            <x v="6"/>
          </reference>
        </references>
      </pivotArea>
    </format>
    <format dxfId="5">
      <pivotArea collapsedLevelsAreSubtotals="1" fieldPosition="0">
        <references count="1">
          <reference field="4" count="1">
            <x v="7"/>
          </reference>
        </references>
      </pivotArea>
    </format>
    <format dxfId="4">
      <pivotArea collapsedLevelsAreSubtotals="1" fieldPosition="0">
        <references count="1">
          <reference field="4" count="1">
            <x v="8"/>
          </reference>
        </references>
      </pivotArea>
    </format>
    <format dxfId="3">
      <pivotArea collapsedLevelsAreSubtotals="1" fieldPosition="0">
        <references count="1">
          <reference field="4" count="1">
            <x v="9"/>
          </reference>
        </references>
      </pivotArea>
    </format>
    <format dxfId="2">
      <pivotArea collapsedLevelsAreSubtotals="1" fieldPosition="0">
        <references count="1">
          <reference field="4" count="1">
            <x v="10"/>
          </reference>
        </references>
      </pivotArea>
    </format>
    <format dxfId="1">
      <pivotArea collapsedLevelsAreSubtotals="1" fieldPosition="0">
        <references count="1">
          <reference field="4" count="1">
            <x v="11"/>
          </reference>
        </references>
      </pivotArea>
    </format>
    <format dxfId="0">
      <pivotArea collapsedLevelsAreSubtotals="1" fieldPosition="0">
        <references count="1">
          <reference field="4" count="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ec.europa.eu/eurostat/cache/metadata/en/ext_go_detail_sims.htm"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ec.europa.eu/eurostat/cache/metadata/en/ext_go_detail_sims.htm"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ec.europa.eu/eurostat/cache/metadata/en/ext_go_detail_sims.htm"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https://ec.europa.eu/eurostat/cache/metadata/en/ext_go_detail_sims.htm"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https://ec.europa.eu/eurostat/cache/metadata/en/ext_go_detail_sims.htm"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s://ec.europa.eu/eurostat/cache/metadata/en/ext_go_detail_sims.htm"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s://ec.europa.eu/eurostat/cache/metadata/en/ext_go_detail_sims.htm"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https://ec.europa.eu/eurostat/cache/metadata/en/ext_go_detail_sims.htm"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hyperlink" Target="https://ec.europa.eu/eurostat/cache/metadata/en/ext_go_detail_sims.htm"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bin"/><Relationship Id="rId1" Type="http://schemas.openxmlformats.org/officeDocument/2006/relationships/hyperlink" Target="https://ec.europa.eu/eurostat/cache/metadata/en/ext_go_detail_sims.ht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hyperlink" Target="https://ec.europa.eu/eurostat/cache/metadata/en/ext_go_detail_sims.htm"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hyperlink" Target="https://ec.europa.eu/eurostat/cache/metadata/en/ext_go_detail_sims.htm" TargetMode="Externa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hyperlink" Target="https://ec.europa.eu/eurostat/cache/metadata/en/ext_go_detail_sims.htm"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hyperlink" Target="https://ec.europa.eu/eurostat/cache/metadata/en/ext_go_detail_sims.htm" TargetMode="Externa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hyperlink" Target="https://ec.europa.eu/eurostat/cache/metadata/en/ext_go_detail_sims.htm" TargetMode="Externa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hyperlink" Target="http://english.customs.gov.cn/Statics/730a6583-f241-4f04-a10b-af9c6ff8a164.html" TargetMode="Externa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hyperlink" Target="https://www.customs.go.jp/toukei/sankou/howto/gaiyou_e.htm" TargetMode="Externa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hyperlink" Target="https://www.gov.uk/government/statistics/overseas-trade-statistics-methodologies/overseas-trade-in-goods-statistics-methodology-and-quality-report--3"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hyperlink" Target="https://services.oc.gov.ma/DataBase/CommerceExterieur/assets/files/GuideCE.pdf" TargetMode="Externa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hyperlink" Target="https://www.ssb.no/a/metadata/conceptvariable/vardok/2986/en" TargetMode="Externa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ec.europa.eu/eurostat/cache/metadata/en/ext_go_detail_sims.htm"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ec.europa.eu/eurostat/cache/metadata/en/ext_go_detail_sims.htm" TargetMode="External"/></Relationships>
</file>

<file path=xl/worksheets/_rels/sheet5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hyperlink" Target="https://www.bce.fin.ec/cotizaciones/consulta-por-monedas-extranjeras/" TargetMode="External"/><Relationship Id="rId1" Type="http://schemas.openxmlformats.org/officeDocument/2006/relationships/pivotTable" Target="../pivotTables/pivotTable2.xml"/></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39.xml"/><Relationship Id="rId2" Type="http://schemas.openxmlformats.org/officeDocument/2006/relationships/hyperlink" Target="https://www.bce.fin.ec/cotizaciones/consulta-por-monedas-extranjeras/" TargetMode="External"/><Relationship Id="rId1" Type="http://schemas.openxmlformats.org/officeDocument/2006/relationships/pivotTable" Target="../pivotTables/pivotTable3.xml"/></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40.xml"/><Relationship Id="rId2" Type="http://schemas.openxmlformats.org/officeDocument/2006/relationships/hyperlink" Target="https://www.bce.fin.ec/cotizaciones/consulta-por-monedas-extranjeras/" TargetMode="External"/><Relationship Id="rId1" Type="http://schemas.openxmlformats.org/officeDocument/2006/relationships/pivotTable" Target="../pivotTables/pivotTable4.xml"/></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41.xml"/><Relationship Id="rId2" Type="http://schemas.openxmlformats.org/officeDocument/2006/relationships/hyperlink" Target="https://www.bce.fin.ec/cotizaciones/consulta-por-monedas-extranjeras/" TargetMode="External"/><Relationship Id="rId1" Type="http://schemas.openxmlformats.org/officeDocument/2006/relationships/pivotTable" Target="../pivotTables/pivotTable5.xml"/></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42.xml"/><Relationship Id="rId2" Type="http://schemas.openxmlformats.org/officeDocument/2006/relationships/hyperlink" Target="https://www.bce.fin.ec/cotizaciones/consulta-por-monedas-extranjeras/" TargetMode="External"/><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ec.europa.eu/eurostat/cache/metadata/en/ext_go_detail_sims.htm"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ec.europa.eu/eurostat/cache/metadata/en/ext_go_detail_sims.htm"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ec.europa.eu/eurostat/cache/metadata/en/ext_go_detail_sims.htm"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ec.europa.eu/eurostat/cache/metadata/en/ext_go_detail_sims.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B2:E66"/>
  <sheetViews>
    <sheetView showGridLines="0" tabSelected="1" workbookViewId="0">
      <selection activeCell="J10" sqref="J10"/>
    </sheetView>
  </sheetViews>
  <sheetFormatPr baseColWidth="10" defaultColWidth="11.42578125" defaultRowHeight="14.25" x14ac:dyDescent="0.2"/>
  <cols>
    <col min="1" max="1" width="11.42578125" style="9"/>
    <col min="2" max="2" width="7.5703125" style="9" customWidth="1"/>
    <col min="3" max="16384" width="11.42578125" style="9"/>
  </cols>
  <sheetData>
    <row r="2" spans="2:5" ht="15" x14ac:dyDescent="0.25">
      <c r="B2" s="69" t="s">
        <v>581</v>
      </c>
    </row>
    <row r="3" spans="2:5" ht="15" x14ac:dyDescent="0.25">
      <c r="B3" s="11"/>
    </row>
    <row r="4" spans="2:5" ht="33.75" x14ac:dyDescent="0.5">
      <c r="B4" s="7" t="s">
        <v>23</v>
      </c>
      <c r="C4" s="8"/>
    </row>
    <row r="6" spans="2:5" ht="15" x14ac:dyDescent="0.25">
      <c r="B6" s="10" t="s">
        <v>24</v>
      </c>
      <c r="C6" s="11"/>
      <c r="D6" s="11"/>
      <c r="E6" s="11"/>
    </row>
    <row r="7" spans="2:5" ht="15" x14ac:dyDescent="0.25">
      <c r="B7" s="119" t="s">
        <v>309</v>
      </c>
      <c r="C7" s="11"/>
      <c r="D7" s="11"/>
      <c r="E7" s="11"/>
    </row>
    <row r="8" spans="2:5" ht="15" x14ac:dyDescent="0.25">
      <c r="B8" s="10" t="s">
        <v>25</v>
      </c>
      <c r="C8" s="11"/>
      <c r="D8" s="11"/>
      <c r="E8" s="11"/>
    </row>
    <row r="9" spans="2:5" ht="15" x14ac:dyDescent="0.25">
      <c r="B9" s="11"/>
      <c r="C9" s="6" t="s">
        <v>26</v>
      </c>
      <c r="D9" s="11"/>
      <c r="E9" s="11"/>
    </row>
    <row r="10" spans="2:5" ht="15" x14ac:dyDescent="0.25">
      <c r="B10" s="11"/>
      <c r="C10" s="6" t="s">
        <v>27</v>
      </c>
      <c r="D10" s="11"/>
      <c r="E10" s="11"/>
    </row>
    <row r="11" spans="2:5" ht="15" x14ac:dyDescent="0.25">
      <c r="B11" s="11"/>
      <c r="C11" s="6" t="s">
        <v>28</v>
      </c>
      <c r="D11" s="11"/>
      <c r="E11" s="11"/>
    </row>
    <row r="12" spans="2:5" ht="15" x14ac:dyDescent="0.25">
      <c r="B12" s="11"/>
      <c r="C12" s="6" t="s">
        <v>29</v>
      </c>
      <c r="D12" s="11"/>
      <c r="E12" s="11"/>
    </row>
    <row r="13" spans="2:5" ht="15" x14ac:dyDescent="0.25">
      <c r="B13" s="11"/>
      <c r="C13" s="6" t="s">
        <v>145</v>
      </c>
      <c r="D13" s="11"/>
      <c r="E13" s="11"/>
    </row>
    <row r="14" spans="2:5" ht="15" x14ac:dyDescent="0.25">
      <c r="B14" s="11"/>
      <c r="C14" s="6" t="s">
        <v>30</v>
      </c>
      <c r="D14" s="11"/>
      <c r="E14" s="11"/>
    </row>
    <row r="15" spans="2:5" ht="15" x14ac:dyDescent="0.25">
      <c r="B15" s="11"/>
      <c r="C15" s="6" t="s">
        <v>31</v>
      </c>
      <c r="D15" s="11"/>
      <c r="E15" s="11"/>
    </row>
    <row r="16" spans="2:5" ht="15" x14ac:dyDescent="0.25">
      <c r="B16" s="11"/>
      <c r="C16" s="6" t="s">
        <v>32</v>
      </c>
      <c r="D16" s="11"/>
      <c r="E16" s="11"/>
    </row>
    <row r="17" spans="2:5" ht="15" x14ac:dyDescent="0.25">
      <c r="B17" s="11"/>
      <c r="C17" s="6" t="s">
        <v>33</v>
      </c>
      <c r="D17" s="11"/>
      <c r="E17" s="11"/>
    </row>
    <row r="18" spans="2:5" ht="15" x14ac:dyDescent="0.25">
      <c r="B18" s="11"/>
      <c r="C18" s="6" t="s">
        <v>44</v>
      </c>
      <c r="D18" s="11"/>
      <c r="E18" s="11"/>
    </row>
    <row r="19" spans="2:5" ht="15" x14ac:dyDescent="0.25">
      <c r="B19" s="11"/>
      <c r="C19" s="6" t="s">
        <v>42</v>
      </c>
      <c r="D19" s="11"/>
      <c r="E19" s="11"/>
    </row>
    <row r="20" spans="2:5" ht="15" x14ac:dyDescent="0.25">
      <c r="B20" s="11"/>
      <c r="C20" s="6" t="s">
        <v>43</v>
      </c>
      <c r="D20" s="11"/>
      <c r="E20" s="11"/>
    </row>
    <row r="21" spans="2:5" ht="15" x14ac:dyDescent="0.25">
      <c r="B21" s="11"/>
      <c r="C21" s="6" t="s">
        <v>34</v>
      </c>
      <c r="D21" s="11"/>
      <c r="E21" s="11"/>
    </row>
    <row r="22" spans="2:5" ht="15" x14ac:dyDescent="0.25">
      <c r="B22" s="11"/>
      <c r="C22" s="6" t="s">
        <v>35</v>
      </c>
      <c r="D22" s="11"/>
      <c r="E22" s="11"/>
    </row>
    <row r="23" spans="2:5" ht="15" x14ac:dyDescent="0.25">
      <c r="B23" s="11"/>
      <c r="C23" s="6" t="s">
        <v>36</v>
      </c>
      <c r="D23" s="11"/>
      <c r="E23" s="11"/>
    </row>
    <row r="24" spans="2:5" ht="15" x14ac:dyDescent="0.25">
      <c r="B24" s="11"/>
      <c r="C24" s="6" t="s">
        <v>37</v>
      </c>
      <c r="D24" s="11"/>
      <c r="E24" s="11"/>
    </row>
    <row r="25" spans="2:5" ht="15" x14ac:dyDescent="0.25">
      <c r="B25" s="11"/>
      <c r="C25" s="6" t="s">
        <v>38</v>
      </c>
      <c r="D25" s="11"/>
      <c r="E25" s="11"/>
    </row>
    <row r="26" spans="2:5" ht="15" x14ac:dyDescent="0.25">
      <c r="B26" s="11"/>
      <c r="C26" s="6" t="s">
        <v>39</v>
      </c>
      <c r="D26" s="11"/>
      <c r="E26" s="11"/>
    </row>
    <row r="27" spans="2:5" ht="15" x14ac:dyDescent="0.25">
      <c r="B27" s="11"/>
      <c r="C27" s="6" t="s">
        <v>40</v>
      </c>
      <c r="D27" s="11"/>
      <c r="E27" s="11"/>
    </row>
    <row r="28" spans="2:5" ht="15" x14ac:dyDescent="0.25">
      <c r="B28" s="11"/>
      <c r="C28" s="6" t="s">
        <v>41</v>
      </c>
      <c r="D28" s="11"/>
      <c r="E28" s="11"/>
    </row>
    <row r="29" spans="2:5" ht="15" x14ac:dyDescent="0.25">
      <c r="B29" s="11"/>
      <c r="C29" s="6" t="s">
        <v>107</v>
      </c>
      <c r="D29" s="11"/>
      <c r="E29" s="11"/>
    </row>
    <row r="30" spans="2:5" ht="15" x14ac:dyDescent="0.25">
      <c r="B30" s="10" t="s">
        <v>305</v>
      </c>
      <c r="C30" s="6"/>
      <c r="D30" s="11"/>
      <c r="E30" s="11"/>
    </row>
    <row r="31" spans="2:5" ht="15" x14ac:dyDescent="0.25">
      <c r="B31" s="11"/>
      <c r="C31" s="6" t="s">
        <v>290</v>
      </c>
      <c r="D31" s="11"/>
      <c r="E31" s="11"/>
    </row>
    <row r="32" spans="2:5" ht="15" x14ac:dyDescent="0.25">
      <c r="B32" s="11"/>
      <c r="C32" s="6" t="s">
        <v>291</v>
      </c>
      <c r="D32" s="11"/>
      <c r="E32" s="11"/>
    </row>
    <row r="33" spans="2:5" ht="15" x14ac:dyDescent="0.25">
      <c r="B33" s="11"/>
      <c r="C33" s="6" t="s">
        <v>292</v>
      </c>
      <c r="D33" s="11"/>
      <c r="E33" s="11"/>
    </row>
    <row r="34" spans="2:5" ht="15" x14ac:dyDescent="0.25">
      <c r="B34" s="11"/>
      <c r="C34" s="6" t="s">
        <v>293</v>
      </c>
      <c r="D34" s="11"/>
      <c r="E34" s="11"/>
    </row>
    <row r="35" spans="2:5" ht="15" x14ac:dyDescent="0.25">
      <c r="B35" s="11"/>
      <c r="C35" s="6" t="s">
        <v>294</v>
      </c>
      <c r="D35" s="11"/>
      <c r="E35" s="11"/>
    </row>
    <row r="36" spans="2:5" ht="15" x14ac:dyDescent="0.25">
      <c r="B36" s="11"/>
      <c r="C36" s="6" t="s">
        <v>295</v>
      </c>
      <c r="D36" s="11"/>
      <c r="E36" s="11"/>
    </row>
    <row r="37" spans="2:5" ht="15" x14ac:dyDescent="0.25">
      <c r="B37" s="11"/>
      <c r="C37" s="6" t="s">
        <v>296</v>
      </c>
      <c r="D37" s="11"/>
      <c r="E37" s="11"/>
    </row>
    <row r="38" spans="2:5" ht="15" x14ac:dyDescent="0.25">
      <c r="B38" s="10" t="s">
        <v>304</v>
      </c>
      <c r="C38" s="6"/>
      <c r="D38" s="11"/>
      <c r="E38" s="11"/>
    </row>
    <row r="39" spans="2:5" ht="15" x14ac:dyDescent="0.25">
      <c r="B39" s="11"/>
      <c r="C39" s="6" t="s">
        <v>297</v>
      </c>
      <c r="D39" s="11"/>
      <c r="E39" s="11"/>
    </row>
    <row r="40" spans="2:5" ht="15" x14ac:dyDescent="0.25">
      <c r="B40" s="11"/>
      <c r="C40" s="6" t="s">
        <v>298</v>
      </c>
      <c r="D40" s="11"/>
      <c r="E40" s="11"/>
    </row>
    <row r="41" spans="2:5" ht="15" x14ac:dyDescent="0.25">
      <c r="B41" s="11"/>
      <c r="C41" s="6" t="s">
        <v>287</v>
      </c>
      <c r="D41" s="11"/>
      <c r="E41" s="11"/>
    </row>
    <row r="42" spans="2:5" ht="15" x14ac:dyDescent="0.25">
      <c r="B42" s="11"/>
      <c r="C42" s="6" t="s">
        <v>299</v>
      </c>
      <c r="D42" s="11"/>
      <c r="E42" s="11"/>
    </row>
    <row r="43" spans="2:5" ht="15" x14ac:dyDescent="0.25">
      <c r="B43" s="11"/>
      <c r="C43" s="6" t="s">
        <v>288</v>
      </c>
      <c r="D43" s="11"/>
      <c r="E43" s="11"/>
    </row>
    <row r="44" spans="2:5" ht="15" x14ac:dyDescent="0.25">
      <c r="B44" s="11"/>
      <c r="C44" s="6" t="s">
        <v>300</v>
      </c>
      <c r="D44" s="11"/>
      <c r="E44" s="11"/>
    </row>
    <row r="45" spans="2:5" ht="15" x14ac:dyDescent="0.25">
      <c r="B45" s="11"/>
      <c r="C45" s="6" t="s">
        <v>301</v>
      </c>
      <c r="D45" s="11"/>
      <c r="E45" s="11"/>
    </row>
    <row r="46" spans="2:5" ht="15" x14ac:dyDescent="0.25">
      <c r="B46" s="11"/>
      <c r="C46" s="6" t="s">
        <v>302</v>
      </c>
      <c r="D46" s="11"/>
      <c r="E46" s="11"/>
    </row>
    <row r="47" spans="2:5" ht="15" x14ac:dyDescent="0.25">
      <c r="B47" s="11"/>
      <c r="C47" s="6" t="s">
        <v>303</v>
      </c>
      <c r="D47" s="11"/>
      <c r="E47" s="11"/>
    </row>
    <row r="48" spans="2:5" ht="15" x14ac:dyDescent="0.25">
      <c r="B48" s="11"/>
      <c r="C48" s="6"/>
      <c r="D48" s="11"/>
      <c r="E48" s="11"/>
    </row>
    <row r="49" spans="2:5" ht="15" x14ac:dyDescent="0.25">
      <c r="B49" s="10" t="s">
        <v>45</v>
      </c>
      <c r="C49" s="11"/>
      <c r="D49" s="11"/>
      <c r="E49" s="11"/>
    </row>
    <row r="50" spans="2:5" ht="15" x14ac:dyDescent="0.25">
      <c r="B50" s="10" t="s">
        <v>46</v>
      </c>
      <c r="C50" s="11"/>
      <c r="D50" s="11"/>
      <c r="E50" s="11"/>
    </row>
    <row r="51" spans="2:5" ht="15" x14ac:dyDescent="0.25">
      <c r="B51" s="10" t="s">
        <v>47</v>
      </c>
      <c r="C51" s="11"/>
      <c r="D51" s="11"/>
      <c r="E51" s="11"/>
    </row>
    <row r="52" spans="2:5" ht="15" x14ac:dyDescent="0.25">
      <c r="B52" s="10" t="s">
        <v>306</v>
      </c>
      <c r="C52" s="11"/>
      <c r="D52" s="11"/>
      <c r="E52" s="11"/>
    </row>
    <row r="53" spans="2:5" ht="15" x14ac:dyDescent="0.25">
      <c r="B53" s="10" t="s">
        <v>307</v>
      </c>
      <c r="C53" s="11"/>
      <c r="D53" s="11"/>
      <c r="E53" s="11"/>
    </row>
    <row r="54" spans="2:5" ht="15" x14ac:dyDescent="0.25">
      <c r="B54" s="10"/>
      <c r="C54" s="6" t="s">
        <v>290</v>
      </c>
      <c r="D54" s="11"/>
      <c r="E54" s="11"/>
    </row>
    <row r="55" spans="2:5" ht="15" x14ac:dyDescent="0.25">
      <c r="B55" s="10"/>
      <c r="C55" s="6" t="s">
        <v>291</v>
      </c>
      <c r="D55" s="11"/>
      <c r="E55" s="11"/>
    </row>
    <row r="56" spans="2:5" ht="15" x14ac:dyDescent="0.25">
      <c r="B56" s="10"/>
      <c r="C56" s="6" t="s">
        <v>292</v>
      </c>
      <c r="D56" s="11"/>
      <c r="E56" s="11"/>
    </row>
    <row r="57" spans="2:5" ht="15" x14ac:dyDescent="0.25">
      <c r="B57" s="10"/>
      <c r="C57" s="6" t="s">
        <v>293</v>
      </c>
      <c r="D57" s="11"/>
      <c r="E57" s="11"/>
    </row>
    <row r="58" spans="2:5" ht="15" x14ac:dyDescent="0.25">
      <c r="B58" s="10"/>
      <c r="C58" s="6" t="s">
        <v>294</v>
      </c>
      <c r="D58" s="11"/>
      <c r="E58" s="11"/>
    </row>
    <row r="59" spans="2:5" ht="15" x14ac:dyDescent="0.25">
      <c r="B59" s="10"/>
      <c r="C59" s="6" t="s">
        <v>295</v>
      </c>
      <c r="D59" s="11"/>
      <c r="E59" s="11"/>
    </row>
    <row r="60" spans="2:5" ht="15" x14ac:dyDescent="0.25">
      <c r="B60" s="10"/>
      <c r="C60" s="6" t="s">
        <v>296</v>
      </c>
      <c r="D60" s="11"/>
      <c r="E60" s="11"/>
    </row>
    <row r="61" spans="2:5" ht="15" x14ac:dyDescent="0.25">
      <c r="B61" s="10" t="s">
        <v>48</v>
      </c>
      <c r="C61" s="11"/>
      <c r="D61" s="11"/>
      <c r="E61" s="11"/>
    </row>
    <row r="62" spans="2:5" ht="15" x14ac:dyDescent="0.25">
      <c r="C62" s="6" t="s">
        <v>308</v>
      </c>
    </row>
    <row r="63" spans="2:5" ht="15" x14ac:dyDescent="0.25">
      <c r="C63" s="6" t="s">
        <v>293</v>
      </c>
    </row>
    <row r="64" spans="2:5" ht="15" x14ac:dyDescent="0.25">
      <c r="C64" s="6" t="s">
        <v>294</v>
      </c>
    </row>
    <row r="65" spans="3:3" ht="15" x14ac:dyDescent="0.25">
      <c r="C65" s="6" t="s">
        <v>295</v>
      </c>
    </row>
    <row r="66" spans="3:3" ht="15" x14ac:dyDescent="0.25">
      <c r="C66" s="6" t="s">
        <v>296</v>
      </c>
    </row>
  </sheetData>
  <hyperlinks>
    <hyperlink ref="B6" location="'F. Rusa'!A1" display="Base de datos de la Federación Rusa (FR)" xr:uid="{00000000-0004-0000-0000-000000000000}"/>
    <hyperlink ref="B8" location="'Bélgica (incluido Luxemburgo)'!A1" display="Base de datos de la Unión Europea (UE)" xr:uid="{00000000-0004-0000-0000-000002000000}"/>
    <hyperlink ref="B49" location="'Datos Originales FR'!A1" display="Datos originales Federación Rusa (FR)" xr:uid="{00000000-0004-0000-0000-000003000000}"/>
    <hyperlink ref="B50" location="'Datos Originales USA'!A1" display="Datos originales de Estados Unidos (USA)" xr:uid="{00000000-0004-0000-0000-000004000000}"/>
    <hyperlink ref="B51" location="'Data original UE'!A1" display="Datos originales Unión Europea (UE)" xr:uid="{00000000-0004-0000-0000-000005000000}"/>
    <hyperlink ref="B61" location="'Tipo de Cambio UE'!A1" display="Tipo de Cambio" xr:uid="{00000000-0004-0000-0000-000006000000}"/>
    <hyperlink ref="C9" location="'Bélgica (incluido Luxemburgo)'!A1" display="Bélgica (incluido Luxemburgo)" xr:uid="{00000000-0004-0000-0000-000007000000}"/>
    <hyperlink ref="C10" location="Bulgaria!A1" display="Bulgaria" xr:uid="{00000000-0004-0000-0000-000008000000}"/>
    <hyperlink ref="C11" location="Dinamarca!A1" display="Dinamarca" xr:uid="{00000000-0004-0000-0000-000009000000}"/>
    <hyperlink ref="C12" location="Alemania!A1" display="Alemania" xr:uid="{00000000-0004-0000-0000-00000A000000}"/>
    <hyperlink ref="C13" location="Irlanda!A1" display="Irlanda" xr:uid="{00000000-0004-0000-0000-00000B000000}"/>
    <hyperlink ref="C14" location="España!A1" display="España" xr:uid="{00000000-0004-0000-0000-00000C000000}"/>
    <hyperlink ref="C15" location="Francia!A1" display="Francia" xr:uid="{00000000-0004-0000-0000-00000D000000}"/>
    <hyperlink ref="C16" location="Croacia!A1" display="Croacia" xr:uid="{00000000-0004-0000-0000-00000E000000}"/>
    <hyperlink ref="C17" location="Italia!A1" display="Italia" xr:uid="{00000000-0004-0000-0000-00000F000000}"/>
    <hyperlink ref="C21" location="'Países Bajos'!A1" display="Países Bajos" xr:uid="{00000000-0004-0000-0000-000010000000}"/>
    <hyperlink ref="C22" location="Polonia!A1" display="Polonia" xr:uid="{00000000-0004-0000-0000-000011000000}"/>
    <hyperlink ref="C23" location="Portugal!A1" display="Portugal" xr:uid="{00000000-0004-0000-0000-000012000000}"/>
    <hyperlink ref="C24" location="Rumania!A1" display="Rumania" xr:uid="{00000000-0004-0000-0000-000013000000}"/>
    <hyperlink ref="C25" location="Eslovenia!A1" display="Eslovenia" xr:uid="{00000000-0004-0000-0000-000014000000}"/>
    <hyperlink ref="C26" location="Finlandia!A1" display="Finlandia" xr:uid="{00000000-0004-0000-0000-000015000000}"/>
    <hyperlink ref="C27" location="Suecia!A1" display="Suecia" xr:uid="{00000000-0004-0000-0000-000016000000}"/>
    <hyperlink ref="C28" location="Grecia!A1" display="Grecia" xr:uid="{00000000-0004-0000-0000-000017000000}"/>
    <hyperlink ref="C19" location="Lituania!A1" display="Lituania" xr:uid="{00000000-0004-0000-0000-000018000000}"/>
    <hyperlink ref="C20" location="Malta!A1" display="Malta" xr:uid="{00000000-0004-0000-0000-000019000000}"/>
    <hyperlink ref="C18" location="Chipre!A1" display="Chipre" xr:uid="{00000000-0004-0000-0000-00001A000000}"/>
    <hyperlink ref="C29" location="Austria!A1" display="Austria" xr:uid="{8C976E8A-A5DC-4F6D-BAAC-E730311C6ADC}"/>
    <hyperlink ref="C31" location="Argentina!A1" display="Argentina" xr:uid="{B1DFFBC3-87DB-4A8E-8521-892F232BE8DC}"/>
    <hyperlink ref="C32" location="Chile!A1" display="Chile" xr:uid="{5E637612-2A48-4D0B-9709-DFDEB6F4A71C}"/>
    <hyperlink ref="C33" location="China!A1" display="China" xr:uid="{8F1FF2AB-54ED-41CA-93CD-4992143F4F7A}"/>
    <hyperlink ref="C34" location="Japón!A1" display="Japón" xr:uid="{F6FB1119-E086-4349-BC78-413D4FC151D5}"/>
    <hyperlink ref="C35" location="'Reino Unido'!A1" display="Reino Unido" xr:uid="{5AF23259-6F3E-4C7C-9B73-EFDBF628B05C}"/>
    <hyperlink ref="C36" location="Marruecos!A1" display="Marruecos" xr:uid="{B13A377C-8C70-41A6-9F71-3225AE174BF3}"/>
    <hyperlink ref="C37" location="Noruega!A1" display="Noruega" xr:uid="{FD00BFB1-1316-4E31-840E-3057DE5391D0}"/>
    <hyperlink ref="C39" location="Turquía!A1" display="Turquía" xr:uid="{23529646-EB13-4136-B0A7-D15C19766E40}"/>
    <hyperlink ref="C40" location="Ucrania!A1" display="Ucrania" xr:uid="{390623C5-522C-4F19-8F1F-7E06CA3803E3}"/>
    <hyperlink ref="C41" location="Georgia!A1" display="Georgia" xr:uid="{D1055F9E-A57D-477F-8A9D-0B4D98501732}"/>
    <hyperlink ref="C42" location="'Nueva Zelanda'!A1" display="Nueva Zelanda" xr:uid="{C29E7693-3868-411C-836D-3A5628C56E36}"/>
    <hyperlink ref="C43" location="Montenegro!A1" display="Montenegro" xr:uid="{3B6EC46F-E335-4FBD-8283-D8949182A8AD}"/>
    <hyperlink ref="C44" location="'Hong Kong'!A1" display="Hong Kong" xr:uid="{3AA93AD7-6400-4BC9-A005-5698B6BC3705}"/>
    <hyperlink ref="C45" location="Egipto!A1" display="Egipto" xr:uid="{12AD2816-079F-4BF3-B590-56D312CE43D9}"/>
    <hyperlink ref="C46" location="Kirguistán!A1" display="Kirguistán" xr:uid="{1A26B368-5128-43BC-82BF-582DC7DF4B43}"/>
    <hyperlink ref="C47" location="Canadá!A1" display="Canadá" xr:uid="{3E51B0FB-B8BF-4E00-BE84-751443BB84E2}"/>
    <hyperlink ref="B30" location="Argentina!A1" display="Bases de datos por país" xr:uid="{9AD314D3-E117-422D-AF68-B86EFC6D5140}"/>
    <hyperlink ref="B38" location="Turquía!A1" display="Base de datos COMTRADE (UN)" xr:uid="{B054F7C9-A8DC-4BB0-898A-80230C285EEC}"/>
    <hyperlink ref="B52" location="'Datos Originales COMTRADE'!A1" display="Datos Originales COMTRADE" xr:uid="{DE09A135-11A2-4084-9E23-F18E065B2FF8}"/>
    <hyperlink ref="C54" location="'Data Original Argentina'!A1" display="Argentina" xr:uid="{55BD383D-710B-4832-9AF3-ADC0A45DB09B}"/>
    <hyperlink ref="C55" location="'Data Original Chile'!A1" display="Chile" xr:uid="{4C31C143-CF0A-4EDD-97C8-46FF4CD36367}"/>
    <hyperlink ref="C56" location="'Data Original China'!A1" display="China" xr:uid="{73A166F7-AFED-404A-B6EA-D8284DE463E9}"/>
    <hyperlink ref="C57" location="'Data Original Japón'!A1" display="Japón" xr:uid="{951E4AB3-8CFA-4E9D-977E-404238444137}"/>
    <hyperlink ref="C58" location="'Data Original Reino Unido'!A1" display="Reino Unido" xr:uid="{11954247-3ACE-44A5-BF18-25F57C636785}"/>
    <hyperlink ref="C59" location="'Data Original Marruecos'!A1" display="Marruecos" xr:uid="{A89D0B4A-C95E-4919-8026-48AD65B1D152}"/>
    <hyperlink ref="C60" location="'Data Original Noruega'!A1" display="Noruega" xr:uid="{733C4BF8-F3A5-457D-8636-677BC9A73F4C}"/>
    <hyperlink ref="B53" location="'Data Original Argentina'!A1" display="Datos Originales por Países" xr:uid="{44DEBBF4-8609-413D-9453-B9A8C3A3B1DC}"/>
    <hyperlink ref="C62" location="'Tipo de Cambio UE'!A1" display="Unión Europea" xr:uid="{8BF6497C-B239-40E6-809C-D1FA82320406}"/>
    <hyperlink ref="C63" location="'Tipo de Cambio Japón'!A1" display="Japón" xr:uid="{644B139B-C656-48AA-80F6-ED4356193C07}"/>
    <hyperlink ref="C64" location="'Tipo de Cambio UK'!A1" display="Reino Unido" xr:uid="{D3AFEFB0-A215-4E35-8B9A-C11FB6AF94FC}"/>
    <hyperlink ref="C65" location="'Tipo de Cambio Marruecos'!A1" display="Marruecos" xr:uid="{ADADC9AC-3E26-43F2-8713-CFE819B25E60}"/>
    <hyperlink ref="C66" location="'Tipo de Cambio Noruega'!A1" display="Noruega" xr:uid="{F6C79B57-046A-4E6D-A556-73765C4A6CEB}"/>
    <hyperlink ref="B7" location="'USA - USDA'!A1" display="Base de datos de Estados Unidos (USA - USDA)" xr:uid="{97292F87-F6AF-4535-86B4-4D2B97D0A38B}"/>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79998168889431442"/>
  </sheetPr>
  <dimension ref="A2:H33"/>
  <sheetViews>
    <sheetView showGridLines="0" workbookViewId="0"/>
  </sheetViews>
  <sheetFormatPr baseColWidth="10" defaultColWidth="11.42578125" defaultRowHeight="12" x14ac:dyDescent="0.2"/>
  <cols>
    <col min="1" max="1" width="10.42578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131</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1052521</v>
      </c>
      <c r="C9" s="26">
        <v>1.0348241935483871</v>
      </c>
      <c r="D9" s="53">
        <f>+B9*C9</f>
        <v>1089174.195017742</v>
      </c>
      <c r="E9" s="49">
        <v>13160.7</v>
      </c>
      <c r="F9" s="50">
        <f>+E9*100</f>
        <v>1316070</v>
      </c>
      <c r="G9" s="28">
        <f>+D9/F9</f>
        <v>0.82759594475806153</v>
      </c>
      <c r="H9" s="28">
        <f>+G9*$D$26</f>
        <v>16.141841054057682</v>
      </c>
    </row>
    <row r="10" spans="1:8" x14ac:dyDescent="0.2">
      <c r="A10" s="24">
        <v>45689</v>
      </c>
      <c r="B10" s="25">
        <v>3014813</v>
      </c>
      <c r="C10" s="26">
        <v>1.0416982142857141</v>
      </c>
      <c r="D10" s="53">
        <f t="shared" ref="D10:D20" si="0">+B10*C10</f>
        <v>3140525.3185053566</v>
      </c>
      <c r="E10" s="49">
        <v>39993.31</v>
      </c>
      <c r="F10" s="50">
        <f t="shared" ref="F10:F20" si="1">+E10*100</f>
        <v>3999331</v>
      </c>
      <c r="G10" s="28">
        <f t="shared" ref="G10:G20" si="2">+D10/F10</f>
        <v>0.78526266480702811</v>
      </c>
      <c r="H10" s="28">
        <f t="shared" ref="H10:H20" si="3">+G10*$D$26</f>
        <v>15.316151802443148</v>
      </c>
    </row>
    <row r="11" spans="1:8" x14ac:dyDescent="0.2">
      <c r="A11" s="24">
        <v>45717</v>
      </c>
      <c r="B11" s="25">
        <v>1894330</v>
      </c>
      <c r="C11" s="26">
        <v>1.0793870967741934</v>
      </c>
      <c r="D11" s="53">
        <f t="shared" si="0"/>
        <v>2044715.3590322579</v>
      </c>
      <c r="E11" s="49">
        <v>24658.91</v>
      </c>
      <c r="F11" s="50">
        <f t="shared" si="1"/>
        <v>2465891</v>
      </c>
      <c r="G11" s="28">
        <f t="shared" si="2"/>
        <v>0.82919940866496444</v>
      </c>
      <c r="H11" s="28">
        <f t="shared" si="3"/>
        <v>16.173115807982089</v>
      </c>
    </row>
    <row r="12" spans="1:8" x14ac:dyDescent="0.2">
      <c r="A12" s="24">
        <v>45748</v>
      </c>
      <c r="B12" s="25">
        <v>2290387</v>
      </c>
      <c r="C12" s="26">
        <v>1.1232216666666668</v>
      </c>
      <c r="D12" s="53">
        <f t="shared" si="0"/>
        <v>2572612.3034516671</v>
      </c>
      <c r="E12" s="49">
        <v>29564.720000000001</v>
      </c>
      <c r="F12" s="50">
        <f t="shared" si="1"/>
        <v>2956472</v>
      </c>
      <c r="G12" s="28">
        <f t="shared" si="2"/>
        <v>0.87016291832010151</v>
      </c>
      <c r="H12" s="28">
        <f t="shared" si="3"/>
        <v>16.972088381564337</v>
      </c>
    </row>
    <row r="13" spans="1:8" x14ac:dyDescent="0.2">
      <c r="A13" s="24">
        <v>45778</v>
      </c>
      <c r="B13" s="25">
        <v>1634742</v>
      </c>
      <c r="C13" s="26">
        <v>1.1281112903225807</v>
      </c>
      <c r="D13" s="53">
        <f t="shared" si="0"/>
        <v>1844170.9069645163</v>
      </c>
      <c r="E13" s="49">
        <v>22069.72</v>
      </c>
      <c r="F13" s="50">
        <f t="shared" si="1"/>
        <v>2206972</v>
      </c>
      <c r="G13" s="28">
        <f t="shared" si="2"/>
        <v>0.83561137475442204</v>
      </c>
      <c r="H13" s="28">
        <f t="shared" si="3"/>
        <v>16.298177969192039</v>
      </c>
    </row>
    <row r="14" spans="1:8" x14ac:dyDescent="0.2">
      <c r="A14" s="24">
        <v>45809</v>
      </c>
      <c r="B14" s="25">
        <v>1220678</v>
      </c>
      <c r="C14" s="26">
        <v>1.1527366666666667</v>
      </c>
      <c r="D14" s="53">
        <f t="shared" si="0"/>
        <v>1407120.2887933333</v>
      </c>
      <c r="E14" s="49">
        <v>16919.400000000001</v>
      </c>
      <c r="F14" s="50">
        <f t="shared" si="1"/>
        <v>1691940.0000000002</v>
      </c>
      <c r="G14" s="28">
        <f t="shared" si="2"/>
        <v>0.83166086787553528</v>
      </c>
      <c r="H14" s="28">
        <f t="shared" si="3"/>
        <v>16.221125327107629</v>
      </c>
    </row>
    <row r="15" spans="1:8" x14ac:dyDescent="0.2">
      <c r="A15" s="24">
        <v>45839</v>
      </c>
      <c r="B15" s="25">
        <v>1438519</v>
      </c>
      <c r="C15" s="26">
        <v>1.1682370967741935</v>
      </c>
      <c r="D15" s="53">
        <f>+B15*C15</f>
        <v>1680531.2602145162</v>
      </c>
      <c r="E15" s="49">
        <v>19652.75</v>
      </c>
      <c r="F15" s="50">
        <f>+E15*100</f>
        <v>1965275</v>
      </c>
      <c r="G15" s="28">
        <f>+D15/F15</f>
        <v>0.85511252125759307</v>
      </c>
      <c r="H15" s="28">
        <f>+G15*$D$26</f>
        <v>16.678537985719309</v>
      </c>
    </row>
    <row r="16" spans="1:8" x14ac:dyDescent="0.2">
      <c r="A16" s="24">
        <v>45870</v>
      </c>
      <c r="B16" s="25">
        <v>1480096</v>
      </c>
      <c r="C16" s="26">
        <v>1.1649951612903224</v>
      </c>
      <c r="D16" s="53">
        <f t="shared" si="0"/>
        <v>1724304.678245161</v>
      </c>
      <c r="E16" s="49">
        <v>20602.060000000001</v>
      </c>
      <c r="F16" s="50">
        <f t="shared" si="1"/>
        <v>2060206.0000000002</v>
      </c>
      <c r="G16" s="28">
        <f t="shared" si="2"/>
        <v>0.83695741020323244</v>
      </c>
      <c r="H16" s="28">
        <f t="shared" si="3"/>
        <v>16.324431711015503</v>
      </c>
    </row>
    <row r="17" spans="1:8" x14ac:dyDescent="0.2">
      <c r="A17" s="24">
        <v>45901</v>
      </c>
      <c r="B17" s="25">
        <v>1136757</v>
      </c>
      <c r="C17" s="26">
        <v>1.1732733333333336</v>
      </c>
      <c r="D17" s="53">
        <f t="shared" si="0"/>
        <v>1333726.6745800003</v>
      </c>
      <c r="E17" s="49">
        <v>15699.77</v>
      </c>
      <c r="F17" s="50">
        <f t="shared" si="1"/>
        <v>1569977</v>
      </c>
      <c r="G17" s="28">
        <f t="shared" si="2"/>
        <v>0.84951988123392908</v>
      </c>
      <c r="H17" s="28">
        <f t="shared" si="3"/>
        <v>16.569456365749634</v>
      </c>
    </row>
    <row r="18" spans="1:8" x14ac:dyDescent="0.2">
      <c r="A18" s="24">
        <v>45931</v>
      </c>
      <c r="B18" s="25">
        <v>1393398</v>
      </c>
      <c r="C18" s="26">
        <v>1.1641983870967743</v>
      </c>
      <c r="D18" s="53">
        <f t="shared" si="0"/>
        <v>1622191.7041838712</v>
      </c>
      <c r="E18" s="49">
        <v>20357.13</v>
      </c>
      <c r="F18" s="50">
        <f t="shared" si="1"/>
        <v>2035713</v>
      </c>
      <c r="G18" s="28">
        <f t="shared" si="2"/>
        <v>0.79686660358501971</v>
      </c>
      <c r="H18" s="28">
        <f t="shared" si="3"/>
        <v>15.542480769545705</v>
      </c>
    </row>
    <row r="19" spans="1:8" x14ac:dyDescent="0.2">
      <c r="A19" s="24">
        <v>45962</v>
      </c>
      <c r="B19" s="25">
        <v>1358144</v>
      </c>
      <c r="C19" s="26">
        <v>1.1562866666666667</v>
      </c>
      <c r="D19" s="53">
        <f t="shared" si="0"/>
        <v>1570403.7986133334</v>
      </c>
      <c r="E19" s="49">
        <v>19884.59</v>
      </c>
      <c r="F19" s="50">
        <f t="shared" si="1"/>
        <v>1988459</v>
      </c>
      <c r="G19" s="28">
        <f t="shared" si="2"/>
        <v>0.78975920479795325</v>
      </c>
      <c r="H19" s="28">
        <f t="shared" si="3"/>
        <v>15.403854544688878</v>
      </c>
    </row>
    <row r="20" spans="1:8" x14ac:dyDescent="0.2">
      <c r="A20" s="24">
        <v>45992</v>
      </c>
      <c r="B20" s="25">
        <v>1649023</v>
      </c>
      <c r="C20" s="26">
        <v>1.1715225806451615</v>
      </c>
      <c r="D20" s="53">
        <f t="shared" si="0"/>
        <v>1931867.6805032261</v>
      </c>
      <c r="E20" s="49">
        <v>22630.54</v>
      </c>
      <c r="F20" s="50">
        <f t="shared" si="1"/>
        <v>2263054</v>
      </c>
      <c r="G20" s="28">
        <f t="shared" si="2"/>
        <v>0.85365514057694869</v>
      </c>
      <c r="H20" s="28">
        <f t="shared" si="3"/>
        <v>16.650112511366494</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E5BC2E2F-0D5C-4F57-B1C8-4546C99352D0}"/>
    <hyperlink ref="B33" r:id="rId1" xr:uid="{24B2DF21-8657-4C93-B817-B861940C3A59}"/>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79998168889431442"/>
  </sheetPr>
  <dimension ref="A2:H33"/>
  <sheetViews>
    <sheetView showGridLines="0" workbookViewId="0"/>
  </sheetViews>
  <sheetFormatPr baseColWidth="10" defaultColWidth="11.42578125" defaultRowHeight="12" x14ac:dyDescent="0.2"/>
  <cols>
    <col min="1" max="1" width="13.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132</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2492836</v>
      </c>
      <c r="C9" s="26">
        <v>1.0348241935483871</v>
      </c>
      <c r="D9" s="53">
        <f>+B9*C9</f>
        <v>2579647.0033483868</v>
      </c>
      <c r="E9" s="49">
        <v>30245.03</v>
      </c>
      <c r="F9" s="50">
        <f>+E9*100</f>
        <v>3024503</v>
      </c>
      <c r="G9" s="28">
        <f>+D9/F9</f>
        <v>0.85291600085977326</v>
      </c>
      <c r="H9" s="28">
        <f>+G9*$D$26</f>
        <v>16.635695964370392</v>
      </c>
    </row>
    <row r="10" spans="1:8" x14ac:dyDescent="0.2">
      <c r="A10" s="24">
        <v>45689</v>
      </c>
      <c r="B10" s="25">
        <v>3645665</v>
      </c>
      <c r="C10" s="26">
        <v>1.0416982142857141</v>
      </c>
      <c r="D10" s="53">
        <f t="shared" ref="D10:D20" si="0">+B10*C10</f>
        <v>3797682.7203839277</v>
      </c>
      <c r="E10" s="49">
        <v>42522.85</v>
      </c>
      <c r="F10" s="50">
        <f t="shared" ref="F10:F20" si="1">+E10*100</f>
        <v>4252285</v>
      </c>
      <c r="G10" s="28">
        <f t="shared" ref="G10:G20" si="2">+D10/F10</f>
        <v>0.89309223638206936</v>
      </c>
      <c r="H10" s="28">
        <f t="shared" ref="H10:H20" si="3">+G10*$D$26</f>
        <v>17.419313153481774</v>
      </c>
    </row>
    <row r="11" spans="1:8" x14ac:dyDescent="0.2">
      <c r="A11" s="24">
        <v>45717</v>
      </c>
      <c r="B11" s="25">
        <v>2175910</v>
      </c>
      <c r="C11" s="26">
        <v>1.0793870967741934</v>
      </c>
      <c r="D11" s="53">
        <f t="shared" si="0"/>
        <v>2348649.177741935</v>
      </c>
      <c r="E11" s="49">
        <v>24502.69</v>
      </c>
      <c r="F11" s="50">
        <f t="shared" si="1"/>
        <v>2450269</v>
      </c>
      <c r="G11" s="28">
        <f t="shared" si="2"/>
        <v>0.95852707508519885</v>
      </c>
      <c r="H11" s="28">
        <f t="shared" si="3"/>
        <v>18.695586644711359</v>
      </c>
    </row>
    <row r="12" spans="1:8" x14ac:dyDescent="0.2">
      <c r="A12" s="24">
        <v>45748</v>
      </c>
      <c r="B12" s="25">
        <v>3168081</v>
      </c>
      <c r="C12" s="26">
        <v>1.1232216666666668</v>
      </c>
      <c r="D12" s="53">
        <f t="shared" si="0"/>
        <v>3558457.2209550003</v>
      </c>
      <c r="E12" s="49">
        <v>36012.94</v>
      </c>
      <c r="F12" s="50">
        <f t="shared" si="1"/>
        <v>3601294</v>
      </c>
      <c r="G12" s="28">
        <f t="shared" si="2"/>
        <v>0.98810517024019706</v>
      </c>
      <c r="H12" s="28">
        <f t="shared" si="3"/>
        <v>19.272492456898913</v>
      </c>
    </row>
    <row r="13" spans="1:8" x14ac:dyDescent="0.2">
      <c r="A13" s="24">
        <v>45778</v>
      </c>
      <c r="B13" s="25">
        <v>3211935</v>
      </c>
      <c r="C13" s="26">
        <v>1.1281112903225807</v>
      </c>
      <c r="D13" s="53">
        <f t="shared" si="0"/>
        <v>3623420.1372822584</v>
      </c>
      <c r="E13" s="49">
        <v>39146.230000000003</v>
      </c>
      <c r="F13" s="50">
        <f t="shared" si="1"/>
        <v>3914623.0000000005</v>
      </c>
      <c r="G13" s="28">
        <f t="shared" si="2"/>
        <v>0.92561151796284291</v>
      </c>
      <c r="H13" s="28">
        <f t="shared" si="3"/>
        <v>18.053585321915907</v>
      </c>
    </row>
    <row r="14" spans="1:8" x14ac:dyDescent="0.2">
      <c r="A14" s="24">
        <v>45809</v>
      </c>
      <c r="B14" s="25">
        <v>2545275</v>
      </c>
      <c r="C14" s="26">
        <v>1.1527366666666667</v>
      </c>
      <c r="D14" s="53">
        <f t="shared" si="0"/>
        <v>2934031.8192500002</v>
      </c>
      <c r="E14" s="49">
        <v>30123.19</v>
      </c>
      <c r="F14" s="50">
        <f t="shared" si="1"/>
        <v>3012319</v>
      </c>
      <c r="G14" s="28">
        <f t="shared" si="2"/>
        <v>0.97401099261067636</v>
      </c>
      <c r="H14" s="28">
        <f t="shared" si="3"/>
        <v>18.997592638304599</v>
      </c>
    </row>
    <row r="15" spans="1:8" x14ac:dyDescent="0.2">
      <c r="A15" s="24">
        <v>45839</v>
      </c>
      <c r="B15" s="25">
        <v>2987088</v>
      </c>
      <c r="C15" s="26">
        <v>1.1682370967741935</v>
      </c>
      <c r="D15" s="53">
        <f>+B15*C15</f>
        <v>3489627.0129290321</v>
      </c>
      <c r="E15" s="49">
        <v>35368.36</v>
      </c>
      <c r="F15" s="50">
        <f>+E15*100</f>
        <v>3536836</v>
      </c>
      <c r="G15" s="28">
        <f>+D15/F15</f>
        <v>0.98665219787658576</v>
      </c>
      <c r="H15" s="28">
        <f>+G15*$D$26</f>
        <v>19.244152964544089</v>
      </c>
    </row>
    <row r="16" spans="1:8" x14ac:dyDescent="0.2">
      <c r="A16" s="24">
        <v>45870</v>
      </c>
      <c r="B16" s="25">
        <v>2132507</v>
      </c>
      <c r="C16" s="26">
        <v>1.1649951612903224</v>
      </c>
      <c r="D16" s="53">
        <f t="shared" si="0"/>
        <v>2484360.3364177416</v>
      </c>
      <c r="E16" s="49">
        <v>26267.25</v>
      </c>
      <c r="F16" s="50">
        <f t="shared" si="1"/>
        <v>2626725</v>
      </c>
      <c r="G16" s="28">
        <f t="shared" si="2"/>
        <v>0.9458014586291833</v>
      </c>
      <c r="H16" s="28">
        <f t="shared" si="3"/>
        <v>18.447379920827576</v>
      </c>
    </row>
    <row r="17" spans="1:8" x14ac:dyDescent="0.2">
      <c r="A17" s="24">
        <v>45901</v>
      </c>
      <c r="B17" s="25">
        <v>2721936</v>
      </c>
      <c r="C17" s="26">
        <v>1.1732733333333336</v>
      </c>
      <c r="D17" s="53">
        <f t="shared" si="0"/>
        <v>3193574.9238400008</v>
      </c>
      <c r="E17" s="49">
        <v>36635.22</v>
      </c>
      <c r="F17" s="50">
        <f t="shared" si="1"/>
        <v>3663522</v>
      </c>
      <c r="G17" s="28">
        <f t="shared" si="2"/>
        <v>0.8717226002300521</v>
      </c>
      <c r="H17" s="28">
        <f t="shared" si="3"/>
        <v>17.002509189743467</v>
      </c>
    </row>
    <row r="18" spans="1:8" x14ac:dyDescent="0.2">
      <c r="A18" s="24">
        <v>45931</v>
      </c>
      <c r="B18" s="25">
        <v>2254023</v>
      </c>
      <c r="C18" s="26">
        <v>1.1641983870967743</v>
      </c>
      <c r="D18" s="53">
        <f t="shared" si="0"/>
        <v>2624129.9410790326</v>
      </c>
      <c r="E18" s="49">
        <v>33903.49</v>
      </c>
      <c r="F18" s="50">
        <f t="shared" si="1"/>
        <v>3390349</v>
      </c>
      <c r="G18" s="28">
        <f t="shared" si="2"/>
        <v>0.77399994545665729</v>
      </c>
      <c r="H18" s="28">
        <f t="shared" si="3"/>
        <v>15.096478147996601</v>
      </c>
    </row>
    <row r="19" spans="1:8" x14ac:dyDescent="0.2">
      <c r="A19" s="24">
        <v>45962</v>
      </c>
      <c r="B19" s="25">
        <v>2664045</v>
      </c>
      <c r="C19" s="26">
        <v>1.1562866666666667</v>
      </c>
      <c r="D19" s="53">
        <f t="shared" si="0"/>
        <v>3080399.7129000002</v>
      </c>
      <c r="E19" s="49">
        <v>42385.19</v>
      </c>
      <c r="F19" s="50">
        <f t="shared" si="1"/>
        <v>4238519</v>
      </c>
      <c r="G19" s="28">
        <f t="shared" si="2"/>
        <v>0.72676321915744635</v>
      </c>
      <c r="H19" s="28">
        <f t="shared" si="3"/>
        <v>14.175149651082815</v>
      </c>
    </row>
    <row r="20" spans="1:8" x14ac:dyDescent="0.2">
      <c r="A20" s="24">
        <v>45992</v>
      </c>
      <c r="B20" s="25">
        <v>2290392</v>
      </c>
      <c r="C20" s="26">
        <v>1.1715225806451615</v>
      </c>
      <c r="D20" s="53">
        <f t="shared" si="0"/>
        <v>2683245.9465290327</v>
      </c>
      <c r="E20" s="49">
        <v>34544.54</v>
      </c>
      <c r="F20" s="50">
        <f t="shared" si="1"/>
        <v>3454454</v>
      </c>
      <c r="G20" s="28">
        <f t="shared" si="2"/>
        <v>0.77674965320974965</v>
      </c>
      <c r="H20" s="28">
        <f t="shared" si="3"/>
        <v>15.150109809408987</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963FD758-6583-49B7-8A22-3500400979F0}"/>
    <hyperlink ref="B33" r:id="rId1" xr:uid="{9CC27DA1-CD82-49B0-858F-6B75119DB2F7}"/>
  </hyperlink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79998168889431442"/>
  </sheetPr>
  <dimension ref="A2:H32"/>
  <sheetViews>
    <sheetView showGridLines="0" workbookViewId="0"/>
  </sheetViews>
  <sheetFormatPr baseColWidth="10" defaultColWidth="11.42578125" defaultRowHeight="12" x14ac:dyDescent="0.2"/>
  <cols>
    <col min="1" max="1" width="11.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4" spans="1:8" s="9" customFormat="1" ht="15" x14ac:dyDescent="0.25">
      <c r="A4" s="21" t="s">
        <v>133</v>
      </c>
    </row>
    <row r="5" spans="1:8" x14ac:dyDescent="0.2">
      <c r="A5" s="13" t="s">
        <v>118</v>
      </c>
    </row>
    <row r="6" spans="1:8" s="17" customFormat="1" x14ac:dyDescent="0.25"/>
    <row r="7" spans="1:8" ht="72" x14ac:dyDescent="0.2">
      <c r="A7" s="22" t="s">
        <v>49</v>
      </c>
      <c r="B7" s="23" t="s">
        <v>583</v>
      </c>
      <c r="C7" s="23" t="s">
        <v>119</v>
      </c>
      <c r="D7" s="23" t="s">
        <v>120</v>
      </c>
      <c r="E7" s="23" t="s">
        <v>121</v>
      </c>
      <c r="F7" s="23" t="s">
        <v>122</v>
      </c>
      <c r="G7" s="23" t="s">
        <v>123</v>
      </c>
      <c r="H7" s="23" t="s">
        <v>124</v>
      </c>
    </row>
    <row r="8" spans="1:8" x14ac:dyDescent="0.2">
      <c r="A8" s="24">
        <v>45658</v>
      </c>
      <c r="B8" s="25">
        <v>11689881</v>
      </c>
      <c r="C8" s="26">
        <v>1.0348241935483871</v>
      </c>
      <c r="D8" s="53">
        <f>+B8*C8</f>
        <v>12096971.678501612</v>
      </c>
      <c r="E8" s="49">
        <v>162699.29</v>
      </c>
      <c r="F8" s="50">
        <f>+E8*100</f>
        <v>16269929</v>
      </c>
      <c r="G8" s="28">
        <f>+D8/F8</f>
        <v>0.74351717690357544</v>
      </c>
      <c r="H8" s="28">
        <f>+G8*$D$25</f>
        <v>14.50192713794384</v>
      </c>
    </row>
    <row r="9" spans="1:8" x14ac:dyDescent="0.2">
      <c r="A9" s="24">
        <v>45689</v>
      </c>
      <c r="B9" s="25">
        <v>14970709</v>
      </c>
      <c r="C9" s="26">
        <v>1.0416982142857141</v>
      </c>
      <c r="D9" s="53">
        <f t="shared" ref="D9:D19" si="0">+B9*C9</f>
        <v>15594960.831891069</v>
      </c>
      <c r="E9" s="49">
        <v>212520.89</v>
      </c>
      <c r="F9" s="50">
        <f t="shared" ref="F9:F19" si="1">+E9*100</f>
        <v>21252089</v>
      </c>
      <c r="G9" s="28">
        <f t="shared" ref="G9:G19" si="2">+D9/F9</f>
        <v>0.73380837205655736</v>
      </c>
      <c r="H9" s="28">
        <f t="shared" ref="H9:H19" si="3">+G9*$D$25</f>
        <v>14.312561801322664</v>
      </c>
    </row>
    <row r="10" spans="1:8" x14ac:dyDescent="0.2">
      <c r="A10" s="24">
        <v>45717</v>
      </c>
      <c r="B10" s="25">
        <v>17263527</v>
      </c>
      <c r="C10" s="26">
        <v>1.0793870967741934</v>
      </c>
      <c r="D10" s="53">
        <f t="shared" si="0"/>
        <v>18634028.288612902</v>
      </c>
      <c r="E10" s="49">
        <v>248446.71</v>
      </c>
      <c r="F10" s="50">
        <f t="shared" si="1"/>
        <v>24844671</v>
      </c>
      <c r="G10" s="28">
        <f t="shared" si="2"/>
        <v>0.75002113284627125</v>
      </c>
      <c r="H10" s="28">
        <f t="shared" si="3"/>
        <v>14.62878351479605</v>
      </c>
    </row>
    <row r="11" spans="1:8" x14ac:dyDescent="0.2">
      <c r="A11" s="24">
        <v>45748</v>
      </c>
      <c r="B11" s="25">
        <v>17825848</v>
      </c>
      <c r="C11" s="26">
        <v>1.1232216666666668</v>
      </c>
      <c r="D11" s="53">
        <f t="shared" si="0"/>
        <v>20022378.700306669</v>
      </c>
      <c r="E11" s="49">
        <v>252834.44</v>
      </c>
      <c r="F11" s="50">
        <f t="shared" si="1"/>
        <v>25283444</v>
      </c>
      <c r="G11" s="28">
        <f t="shared" si="2"/>
        <v>0.79191658779977403</v>
      </c>
      <c r="H11" s="28">
        <f t="shared" si="3"/>
        <v>15.445933210889082</v>
      </c>
    </row>
    <row r="12" spans="1:8" x14ac:dyDescent="0.2">
      <c r="A12" s="24">
        <v>45778</v>
      </c>
      <c r="B12" s="25">
        <v>17630088</v>
      </c>
      <c r="C12" s="26">
        <v>1.1281112903225807</v>
      </c>
      <c r="D12" s="53">
        <f t="shared" si="0"/>
        <v>19888701.322180647</v>
      </c>
      <c r="E12" s="49">
        <v>252157.75</v>
      </c>
      <c r="F12" s="50">
        <f t="shared" si="1"/>
        <v>25215775</v>
      </c>
      <c r="G12" s="28">
        <f t="shared" si="2"/>
        <v>0.78874043419964868</v>
      </c>
      <c r="H12" s="28">
        <f t="shared" si="3"/>
        <v>15.383983938540382</v>
      </c>
    </row>
    <row r="13" spans="1:8" x14ac:dyDescent="0.2">
      <c r="A13" s="24">
        <v>45809</v>
      </c>
      <c r="B13" s="25">
        <v>15428263</v>
      </c>
      <c r="C13" s="26">
        <v>1.1527366666666667</v>
      </c>
      <c r="D13" s="53">
        <f t="shared" si="0"/>
        <v>17784724.463076666</v>
      </c>
      <c r="E13" s="49">
        <v>227356.1</v>
      </c>
      <c r="F13" s="50">
        <f t="shared" si="1"/>
        <v>22735610</v>
      </c>
      <c r="G13" s="28">
        <f t="shared" si="2"/>
        <v>0.78224091911660454</v>
      </c>
      <c r="H13" s="28">
        <f t="shared" si="3"/>
        <v>15.257214178413513</v>
      </c>
    </row>
    <row r="14" spans="1:8" x14ac:dyDescent="0.2">
      <c r="A14" s="24">
        <v>45839</v>
      </c>
      <c r="B14" s="25">
        <v>12923597</v>
      </c>
      <c r="C14" s="26">
        <v>1.1682370967741935</v>
      </c>
      <c r="D14" s="53">
        <f>+B14*C14</f>
        <v>15097825.439159676</v>
      </c>
      <c r="E14" s="49">
        <v>195179.91</v>
      </c>
      <c r="F14" s="50">
        <f>+E14*100</f>
        <v>19517991</v>
      </c>
      <c r="G14" s="28">
        <f>+D14/F14</f>
        <v>0.77353378424857744</v>
      </c>
      <c r="H14" s="28">
        <f>+G14*$D$25</f>
        <v>15.087385908995126</v>
      </c>
    </row>
    <row r="15" spans="1:8" x14ac:dyDescent="0.2">
      <c r="A15" s="24">
        <v>45870</v>
      </c>
      <c r="B15" s="25">
        <v>10078463</v>
      </c>
      <c r="C15" s="26">
        <v>1.1649951612903224</v>
      </c>
      <c r="D15" s="53">
        <f t="shared" si="0"/>
        <v>11741360.628243547</v>
      </c>
      <c r="E15" s="49">
        <v>148850.73000000001</v>
      </c>
      <c r="F15" s="50">
        <f t="shared" si="1"/>
        <v>14885073.000000002</v>
      </c>
      <c r="G15" s="28">
        <f t="shared" si="2"/>
        <v>0.7888010108007899</v>
      </c>
      <c r="H15" s="28">
        <f t="shared" si="3"/>
        <v>15.385165454560862</v>
      </c>
    </row>
    <row r="16" spans="1:8" x14ac:dyDescent="0.2">
      <c r="A16" s="24">
        <v>45901</v>
      </c>
      <c r="B16" s="25">
        <v>10195433</v>
      </c>
      <c r="C16" s="26">
        <v>1.1732733333333336</v>
      </c>
      <c r="D16" s="53">
        <f t="shared" si="0"/>
        <v>11962029.66068667</v>
      </c>
      <c r="E16" s="49">
        <v>148546.18</v>
      </c>
      <c r="F16" s="50">
        <f t="shared" si="1"/>
        <v>14854618</v>
      </c>
      <c r="G16" s="28">
        <f t="shared" si="2"/>
        <v>0.80527346180741033</v>
      </c>
      <c r="H16" s="28">
        <f t="shared" si="3"/>
        <v>15.706452294598909</v>
      </c>
    </row>
    <row r="17" spans="1:8" x14ac:dyDescent="0.2">
      <c r="A17" s="24">
        <v>45931</v>
      </c>
      <c r="B17" s="25">
        <v>12654302</v>
      </c>
      <c r="C17" s="26">
        <v>1.1641983870967743</v>
      </c>
      <c r="D17" s="53">
        <f t="shared" si="0"/>
        <v>14732117.978235485</v>
      </c>
      <c r="E17" s="49">
        <v>179540</v>
      </c>
      <c r="F17" s="50">
        <f t="shared" si="1"/>
        <v>17954000</v>
      </c>
      <c r="G17" s="28">
        <f t="shared" si="2"/>
        <v>0.82054795467502983</v>
      </c>
      <c r="H17" s="28">
        <f t="shared" si="3"/>
        <v>16.004373565977939</v>
      </c>
    </row>
    <row r="18" spans="1:8" x14ac:dyDescent="0.2">
      <c r="A18" s="24">
        <v>45962</v>
      </c>
      <c r="B18" s="25">
        <v>10491809</v>
      </c>
      <c r="C18" s="26">
        <v>1.1562866666666667</v>
      </c>
      <c r="D18" s="53">
        <f t="shared" si="0"/>
        <v>12131538.855913334</v>
      </c>
      <c r="E18" s="49">
        <v>144671.57999999999</v>
      </c>
      <c r="F18" s="50">
        <f t="shared" si="1"/>
        <v>14467157.999999998</v>
      </c>
      <c r="G18" s="28">
        <f t="shared" si="2"/>
        <v>0.83855715517265628</v>
      </c>
      <c r="H18" s="28">
        <f t="shared" si="3"/>
        <v>16.355633928942051</v>
      </c>
    </row>
    <row r="19" spans="1:8" x14ac:dyDescent="0.2">
      <c r="A19" s="24">
        <v>45992</v>
      </c>
      <c r="B19" s="25">
        <v>11102802</v>
      </c>
      <c r="C19" s="26">
        <v>1.1715225806451615</v>
      </c>
      <c r="D19" s="53">
        <f t="shared" si="0"/>
        <v>13007183.25143226</v>
      </c>
      <c r="E19" s="49">
        <v>156496.42000000001</v>
      </c>
      <c r="F19" s="50">
        <f t="shared" si="1"/>
        <v>15649642.000000002</v>
      </c>
      <c r="G19" s="28">
        <f t="shared" si="2"/>
        <v>0.83114893308308646</v>
      </c>
      <c r="H19" s="28">
        <f t="shared" si="3"/>
        <v>16.211140297453856</v>
      </c>
    </row>
    <row r="21" spans="1:8" x14ac:dyDescent="0.2">
      <c r="A21" s="29" t="s">
        <v>52</v>
      </c>
      <c r="B21" s="13" t="s">
        <v>125</v>
      </c>
    </row>
    <row r="22" spans="1:8" x14ac:dyDescent="0.2">
      <c r="A22" s="16" t="s">
        <v>53</v>
      </c>
      <c r="B22" s="18" t="s">
        <v>54</v>
      </c>
      <c r="C22" s="17"/>
      <c r="D22" s="17"/>
    </row>
    <row r="23" spans="1:8" x14ac:dyDescent="0.2">
      <c r="A23" s="19"/>
      <c r="B23" s="18" t="s">
        <v>55</v>
      </c>
      <c r="C23" s="17"/>
      <c r="D23" s="20">
        <v>43</v>
      </c>
    </row>
    <row r="24" spans="1:8" x14ac:dyDescent="0.2">
      <c r="A24" s="19"/>
      <c r="B24" s="18" t="s">
        <v>56</v>
      </c>
      <c r="C24" s="17"/>
      <c r="D24" s="20">
        <v>2.2046199999999998</v>
      </c>
    </row>
    <row r="25" spans="1:8" x14ac:dyDescent="0.2">
      <c r="A25" s="19"/>
      <c r="B25" s="18" t="s">
        <v>57</v>
      </c>
      <c r="C25" s="17"/>
      <c r="D25" s="20">
        <f>+D23/D24</f>
        <v>19.504495105732509</v>
      </c>
    </row>
    <row r="26" spans="1:8" x14ac:dyDescent="0.2">
      <c r="A26" s="30" t="s">
        <v>58</v>
      </c>
      <c r="B26" s="18" t="s">
        <v>126</v>
      </c>
    </row>
    <row r="29" spans="1:8" x14ac:dyDescent="0.2">
      <c r="B29" s="123" t="s">
        <v>585</v>
      </c>
    </row>
    <row r="30" spans="1:8" x14ac:dyDescent="0.2">
      <c r="B30" s="13" t="s">
        <v>586</v>
      </c>
    </row>
    <row r="32" spans="1:8" ht="15" x14ac:dyDescent="0.25">
      <c r="B32" s="6" t="s">
        <v>584</v>
      </c>
    </row>
  </sheetData>
  <hyperlinks>
    <hyperlink ref="A2" location="Índice!A1" display="Índice" xr:uid="{4ED74A25-A44E-425F-9BB3-93AA479E8BED}"/>
    <hyperlink ref="B32" r:id="rId1" xr:uid="{A18E18EB-4DC4-4F9C-9A23-8EB348A74B0B}"/>
  </hyperlink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sheetPr>
  <dimension ref="A2:H33"/>
  <sheetViews>
    <sheetView showGridLines="0" workbookViewId="0"/>
  </sheetViews>
  <sheetFormatPr baseColWidth="10" defaultColWidth="11.42578125" defaultRowHeight="12" x14ac:dyDescent="0.2"/>
  <cols>
    <col min="1" max="1" width="9.1406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134</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132431</v>
      </c>
      <c r="C9" s="26">
        <v>1.0348241935483871</v>
      </c>
      <c r="D9" s="53">
        <f>+B9*C9</f>
        <v>137042.80277580646</v>
      </c>
      <c r="E9" s="49">
        <v>1677.24</v>
      </c>
      <c r="F9" s="50">
        <f>+E9*100</f>
        <v>167724</v>
      </c>
      <c r="G9" s="28">
        <f>+D9/F9</f>
        <v>0.81707330361669439</v>
      </c>
      <c r="H9" s="28">
        <f>+G9*$D$26</f>
        <v>15.936602251416508</v>
      </c>
    </row>
    <row r="10" spans="1:8" x14ac:dyDescent="0.2">
      <c r="A10" s="24">
        <v>45689</v>
      </c>
      <c r="B10" s="25">
        <v>169026</v>
      </c>
      <c r="C10" s="26">
        <v>1.0416982142857141</v>
      </c>
      <c r="D10" s="53">
        <f t="shared" ref="D10:D20" si="0">+B10*C10</f>
        <v>176074.0823678571</v>
      </c>
      <c r="E10" s="49">
        <v>1889.44</v>
      </c>
      <c r="F10" s="50">
        <f t="shared" ref="F10:F20" si="1">+E10*100</f>
        <v>188944</v>
      </c>
      <c r="G10" s="28">
        <f t="shared" ref="G10:G20" si="2">+D10/F10</f>
        <v>0.93188501549589875</v>
      </c>
      <c r="H10" s="28">
        <f t="shared" ref="H10:H20" si="3">+G10*$D$26</f>
        <v>18.175946723845222</v>
      </c>
    </row>
    <row r="11" spans="1:8" x14ac:dyDescent="0.2">
      <c r="A11" s="24">
        <v>45717</v>
      </c>
      <c r="B11" s="25">
        <v>489486</v>
      </c>
      <c r="C11" s="26">
        <v>1.0793870967741934</v>
      </c>
      <c r="D11" s="53">
        <f t="shared" si="0"/>
        <v>528344.87245161284</v>
      </c>
      <c r="E11" s="49">
        <v>5376.24</v>
      </c>
      <c r="F11" s="50">
        <f t="shared" si="1"/>
        <v>537624</v>
      </c>
      <c r="G11" s="28">
        <f t="shared" si="2"/>
        <v>0.9827404886158595</v>
      </c>
      <c r="H11" s="28">
        <f t="shared" si="3"/>
        <v>19.167857050413208</v>
      </c>
    </row>
    <row r="12" spans="1:8" x14ac:dyDescent="0.2">
      <c r="A12" s="24">
        <v>45748</v>
      </c>
      <c r="B12" s="25">
        <v>575767</v>
      </c>
      <c r="C12" s="26">
        <v>1.1232216666666668</v>
      </c>
      <c r="D12" s="53">
        <f t="shared" si="0"/>
        <v>646713.96935166675</v>
      </c>
      <c r="E12" s="49">
        <v>6359.64</v>
      </c>
      <c r="F12" s="50">
        <f t="shared" si="1"/>
        <v>635964</v>
      </c>
      <c r="G12" s="28">
        <f t="shared" si="2"/>
        <v>1.0169034243316708</v>
      </c>
      <c r="H12" s="28">
        <f t="shared" si="3"/>
        <v>19.834187862879702</v>
      </c>
    </row>
    <row r="13" spans="1:8" x14ac:dyDescent="0.2">
      <c r="A13" s="24">
        <v>45778</v>
      </c>
      <c r="B13" s="25">
        <v>874596</v>
      </c>
      <c r="C13" s="26">
        <v>1.1281112903225807</v>
      </c>
      <c r="D13" s="53">
        <f t="shared" si="0"/>
        <v>986641.6220709678</v>
      </c>
      <c r="E13" s="49">
        <v>9819.7999999999993</v>
      </c>
      <c r="F13" s="50">
        <f t="shared" si="1"/>
        <v>981979.99999999988</v>
      </c>
      <c r="G13" s="28">
        <f t="shared" si="2"/>
        <v>1.0047471660023299</v>
      </c>
      <c r="H13" s="28">
        <f t="shared" si="3"/>
        <v>19.597086181791052</v>
      </c>
    </row>
    <row r="14" spans="1:8" x14ac:dyDescent="0.2">
      <c r="A14" s="24">
        <v>45809</v>
      </c>
      <c r="B14" s="25">
        <v>568562</v>
      </c>
      <c r="C14" s="26">
        <v>1.1527366666666667</v>
      </c>
      <c r="D14" s="53">
        <f t="shared" si="0"/>
        <v>655402.26467333338</v>
      </c>
      <c r="E14" s="49">
        <v>6361.84</v>
      </c>
      <c r="F14" s="50">
        <f t="shared" si="1"/>
        <v>636184</v>
      </c>
      <c r="G14" s="28">
        <f t="shared" si="2"/>
        <v>1.0302086576734615</v>
      </c>
      <c r="H14" s="28">
        <f t="shared" si="3"/>
        <v>20.093699721475289</v>
      </c>
    </row>
    <row r="15" spans="1:8" x14ac:dyDescent="0.2">
      <c r="A15" s="24">
        <v>45839</v>
      </c>
      <c r="B15" s="25">
        <v>615689</v>
      </c>
      <c r="C15" s="26">
        <v>1.1682370967741935</v>
      </c>
      <c r="D15" s="53">
        <f>+B15*C15</f>
        <v>719270.72987580649</v>
      </c>
      <c r="E15" s="49">
        <v>8108.4</v>
      </c>
      <c r="F15" s="50">
        <f>+E15*100</f>
        <v>810840</v>
      </c>
      <c r="G15" s="28">
        <f>+D15/F15</f>
        <v>0.88706863237606248</v>
      </c>
      <c r="H15" s="28">
        <f>+G15*$D$26</f>
        <v>17.301825798627743</v>
      </c>
    </row>
    <row r="16" spans="1:8" x14ac:dyDescent="0.2">
      <c r="A16" s="24">
        <v>45870</v>
      </c>
      <c r="B16" s="25">
        <v>548796</v>
      </c>
      <c r="C16" s="26">
        <v>1.1649951612903224</v>
      </c>
      <c r="D16" s="53">
        <f t="shared" si="0"/>
        <v>639344.68453548383</v>
      </c>
      <c r="E16" s="49">
        <v>7434.16</v>
      </c>
      <c r="F16" s="50">
        <f t="shared" si="1"/>
        <v>743416</v>
      </c>
      <c r="G16" s="28">
        <f t="shared" si="2"/>
        <v>0.86000931448271734</v>
      </c>
      <c r="H16" s="28">
        <f t="shared" si="3"/>
        <v>16.774047465212529</v>
      </c>
    </row>
    <row r="17" spans="1:8" x14ac:dyDescent="0.2">
      <c r="A17" s="24">
        <v>45901</v>
      </c>
      <c r="B17" s="25">
        <v>520655</v>
      </c>
      <c r="C17" s="26">
        <v>1.1732733333333336</v>
      </c>
      <c r="D17" s="53">
        <f t="shared" si="0"/>
        <v>610870.6273666668</v>
      </c>
      <c r="E17" s="49">
        <v>7051.16</v>
      </c>
      <c r="F17" s="50">
        <f t="shared" si="1"/>
        <v>705116</v>
      </c>
      <c r="G17" s="28">
        <f t="shared" si="2"/>
        <v>0.86634061256114847</v>
      </c>
      <c r="H17" s="28">
        <f t="shared" si="3"/>
        <v>16.897536237596224</v>
      </c>
    </row>
    <row r="18" spans="1:8" x14ac:dyDescent="0.2">
      <c r="A18" s="24">
        <v>45931</v>
      </c>
      <c r="B18" s="25">
        <v>532483</v>
      </c>
      <c r="C18" s="26">
        <v>1.1641983870967743</v>
      </c>
      <c r="D18" s="53">
        <f t="shared" si="0"/>
        <v>619915.84975645167</v>
      </c>
      <c r="E18" s="49">
        <v>7188.88</v>
      </c>
      <c r="F18" s="50">
        <f t="shared" si="1"/>
        <v>718888</v>
      </c>
      <c r="G18" s="28">
        <f t="shared" si="2"/>
        <v>0.86232605045076793</v>
      </c>
      <c r="H18" s="28">
        <f t="shared" si="3"/>
        <v>16.81923423056265</v>
      </c>
    </row>
    <row r="19" spans="1:8" x14ac:dyDescent="0.2">
      <c r="A19" s="24">
        <v>45962</v>
      </c>
      <c r="B19" s="25">
        <v>525146</v>
      </c>
      <c r="C19" s="26">
        <v>1.1562866666666667</v>
      </c>
      <c r="D19" s="53">
        <f t="shared" si="0"/>
        <v>607219.31785333331</v>
      </c>
      <c r="E19" s="49">
        <v>7226.24</v>
      </c>
      <c r="F19" s="50">
        <f t="shared" si="1"/>
        <v>722624</v>
      </c>
      <c r="G19" s="28">
        <f t="shared" si="2"/>
        <v>0.84029774523588108</v>
      </c>
      <c r="H19" s="28">
        <f t="shared" si="3"/>
        <v>16.389583259311305</v>
      </c>
    </row>
    <row r="20" spans="1:8" x14ac:dyDescent="0.2">
      <c r="A20" s="24">
        <v>45992</v>
      </c>
      <c r="B20" s="25">
        <v>283929</v>
      </c>
      <c r="C20" s="26">
        <v>1.1715225806451615</v>
      </c>
      <c r="D20" s="53">
        <f t="shared" si="0"/>
        <v>332629.23480000003</v>
      </c>
      <c r="E20" s="49">
        <v>3836.28</v>
      </c>
      <c r="F20" s="50">
        <f t="shared" si="1"/>
        <v>383628</v>
      </c>
      <c r="G20" s="28">
        <f t="shared" si="2"/>
        <v>0.8670619318715006</v>
      </c>
      <c r="H20" s="28">
        <f t="shared" si="3"/>
        <v>16.911605206554658</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0504F87F-779B-4A84-A3AF-71421B175EE2}"/>
    <hyperlink ref="B33" r:id="rId1" xr:uid="{B2BE112B-EF72-460D-9FAE-C826E9C35428}"/>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sheetPr>
  <dimension ref="A2:H33"/>
  <sheetViews>
    <sheetView showGridLines="0" workbookViewId="0"/>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135</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1064069</v>
      </c>
      <c r="C9" s="26">
        <v>1.0348241935483871</v>
      </c>
      <c r="D9" s="53">
        <f>+B9*C9</f>
        <v>1101124.3448048388</v>
      </c>
      <c r="E9" s="49">
        <v>14890.63</v>
      </c>
      <c r="F9" s="50">
        <f>+E9*100</f>
        <v>1489063</v>
      </c>
      <c r="G9" s="28">
        <f>+D9/F9</f>
        <v>0.73947465272109958</v>
      </c>
      <c r="H9" s="28">
        <f>+G9*$D$26</f>
        <v>14.423079744811934</v>
      </c>
    </row>
    <row r="10" spans="1:8" x14ac:dyDescent="0.2">
      <c r="A10" s="24">
        <v>45689</v>
      </c>
      <c r="B10" s="25">
        <v>822548</v>
      </c>
      <c r="C10" s="26">
        <v>1.0416982142857141</v>
      </c>
      <c r="D10" s="53">
        <f t="shared" ref="D10:D20" si="0">+B10*C10</f>
        <v>856846.78276428557</v>
      </c>
      <c r="E10" s="49">
        <v>11261.01</v>
      </c>
      <c r="F10" s="50">
        <f t="shared" ref="F10:F20" si="1">+E10*100</f>
        <v>1126101</v>
      </c>
      <c r="G10" s="28">
        <f t="shared" ref="G10:G20" si="2">+D10/F10</f>
        <v>0.76089692022676969</v>
      </c>
      <c r="H10" s="28">
        <f t="shared" ref="H10:H20" si="3">+G10*$D$26</f>
        <v>14.84091025652997</v>
      </c>
    </row>
    <row r="11" spans="1:8" x14ac:dyDescent="0.2">
      <c r="A11" s="24">
        <v>45717</v>
      </c>
      <c r="B11" s="25">
        <v>695869</v>
      </c>
      <c r="C11" s="26">
        <v>1.0793870967741934</v>
      </c>
      <c r="D11" s="53">
        <f t="shared" si="0"/>
        <v>751112.01964516123</v>
      </c>
      <c r="E11" s="49">
        <v>8781.11</v>
      </c>
      <c r="F11" s="50">
        <f t="shared" si="1"/>
        <v>878111</v>
      </c>
      <c r="G11" s="28">
        <f t="shared" si="2"/>
        <v>0.85537252083752646</v>
      </c>
      <c r="H11" s="28">
        <f t="shared" si="3"/>
        <v>16.683609146253612</v>
      </c>
    </row>
    <row r="12" spans="1:8" x14ac:dyDescent="0.2">
      <c r="A12" s="24">
        <v>45748</v>
      </c>
      <c r="B12" s="25">
        <v>1171093</v>
      </c>
      <c r="C12" s="26">
        <v>1.1232216666666668</v>
      </c>
      <c r="D12" s="53">
        <f t="shared" si="0"/>
        <v>1315397.0312816668</v>
      </c>
      <c r="E12" s="49">
        <v>14385.49</v>
      </c>
      <c r="F12" s="50">
        <f t="shared" si="1"/>
        <v>1438549</v>
      </c>
      <c r="G12" s="28">
        <f t="shared" si="2"/>
        <v>0.91439153708470611</v>
      </c>
      <c r="H12" s="28">
        <f t="shared" si="3"/>
        <v>17.834745259791877</v>
      </c>
    </row>
    <row r="13" spans="1:8" x14ac:dyDescent="0.2">
      <c r="A13" s="24">
        <v>45778</v>
      </c>
      <c r="B13" s="25">
        <v>1278030</v>
      </c>
      <c r="C13" s="26">
        <v>1.1281112903225807</v>
      </c>
      <c r="D13" s="53">
        <f t="shared" si="0"/>
        <v>1441760.0723709678</v>
      </c>
      <c r="E13" s="49">
        <v>18393.75</v>
      </c>
      <c r="F13" s="50">
        <f t="shared" si="1"/>
        <v>1839375</v>
      </c>
      <c r="G13" s="28">
        <f t="shared" si="2"/>
        <v>0.78383150383742728</v>
      </c>
      <c r="H13" s="28">
        <f t="shared" si="3"/>
        <v>15.288237730316053</v>
      </c>
    </row>
    <row r="14" spans="1:8" x14ac:dyDescent="0.2">
      <c r="A14" s="24">
        <v>45809</v>
      </c>
      <c r="B14" s="25">
        <v>669536</v>
      </c>
      <c r="C14" s="26">
        <v>1.1527366666666667</v>
      </c>
      <c r="D14" s="53">
        <f t="shared" si="0"/>
        <v>771798.69685333339</v>
      </c>
      <c r="E14" s="49">
        <v>9340.4699999999993</v>
      </c>
      <c r="F14" s="50">
        <f t="shared" si="1"/>
        <v>934046.99999999988</v>
      </c>
      <c r="G14" s="28">
        <f t="shared" si="2"/>
        <v>0.82629535435939894</v>
      </c>
      <c r="H14" s="28">
        <f t="shared" si="3"/>
        <v>16.116473694992408</v>
      </c>
    </row>
    <row r="15" spans="1:8" x14ac:dyDescent="0.2">
      <c r="A15" s="24">
        <v>45839</v>
      </c>
      <c r="B15" s="25">
        <v>1021392</v>
      </c>
      <c r="C15" s="26">
        <v>1.1682370967741935</v>
      </c>
      <c r="D15" s="53">
        <f>+B15*C15</f>
        <v>1193228.024748387</v>
      </c>
      <c r="E15" s="49">
        <v>14475.06</v>
      </c>
      <c r="F15" s="50">
        <f>+E15*100</f>
        <v>1447506</v>
      </c>
      <c r="G15" s="28">
        <f>+D15/F15</f>
        <v>0.82433373315785019</v>
      </c>
      <c r="H15" s="28">
        <f>+G15*$D$26</f>
        <v>16.078213263867497</v>
      </c>
    </row>
    <row r="16" spans="1:8" x14ac:dyDescent="0.2">
      <c r="A16" s="24">
        <v>45870</v>
      </c>
      <c r="B16" s="25">
        <v>601536</v>
      </c>
      <c r="C16" s="26">
        <v>1.1649951612903224</v>
      </c>
      <c r="D16" s="53">
        <f t="shared" si="0"/>
        <v>700786.52934193541</v>
      </c>
      <c r="E16" s="49">
        <v>8884.48</v>
      </c>
      <c r="F16" s="50">
        <f t="shared" si="1"/>
        <v>888448</v>
      </c>
      <c r="G16" s="28">
        <f t="shared" si="2"/>
        <v>0.78877607844458586</v>
      </c>
      <c r="H16" s="28">
        <f t="shared" si="3"/>
        <v>15.384679161541307</v>
      </c>
    </row>
    <row r="17" spans="1:8" x14ac:dyDescent="0.2">
      <c r="A17" s="24">
        <v>45901</v>
      </c>
      <c r="B17" s="25">
        <v>577870</v>
      </c>
      <c r="C17" s="26">
        <v>1.1732733333333336</v>
      </c>
      <c r="D17" s="53">
        <f t="shared" si="0"/>
        <v>677999.46113333351</v>
      </c>
      <c r="E17" s="49">
        <v>8611.19</v>
      </c>
      <c r="F17" s="50">
        <f t="shared" si="1"/>
        <v>861119</v>
      </c>
      <c r="G17" s="28">
        <f t="shared" si="2"/>
        <v>0.78734699981458256</v>
      </c>
      <c r="H17" s="28">
        <f t="shared" si="3"/>
        <v>15.356805704396701</v>
      </c>
    </row>
    <row r="18" spans="1:8" x14ac:dyDescent="0.2">
      <c r="A18" s="24">
        <v>45931</v>
      </c>
      <c r="B18" s="25">
        <v>881142</v>
      </c>
      <c r="C18" s="26">
        <v>1.1641983870967743</v>
      </c>
      <c r="D18" s="53">
        <f t="shared" si="0"/>
        <v>1025824.0952032259</v>
      </c>
      <c r="E18" s="49">
        <v>12702.39</v>
      </c>
      <c r="F18" s="50">
        <f t="shared" si="1"/>
        <v>1270239</v>
      </c>
      <c r="G18" s="28">
        <f t="shared" si="2"/>
        <v>0.80758352971623915</v>
      </c>
      <c r="H18" s="28">
        <f t="shared" si="3"/>
        <v>15.751509002820571</v>
      </c>
    </row>
    <row r="19" spans="1:8" x14ac:dyDescent="0.2">
      <c r="A19" s="24">
        <v>45962</v>
      </c>
      <c r="B19" s="25">
        <v>854672</v>
      </c>
      <c r="C19" s="26">
        <v>1.1562866666666667</v>
      </c>
      <c r="D19" s="53">
        <f t="shared" si="0"/>
        <v>988245.83797333331</v>
      </c>
      <c r="E19" s="49">
        <v>11841.08</v>
      </c>
      <c r="F19" s="50">
        <f t="shared" si="1"/>
        <v>1184108</v>
      </c>
      <c r="G19" s="28">
        <f t="shared" si="2"/>
        <v>0.83459096465299898</v>
      </c>
      <c r="H19" s="28">
        <f t="shared" si="3"/>
        <v>16.278275385362992</v>
      </c>
    </row>
    <row r="20" spans="1:8" x14ac:dyDescent="0.2">
      <c r="A20" s="24">
        <v>45992</v>
      </c>
      <c r="B20" s="25">
        <v>977018</v>
      </c>
      <c r="C20" s="26">
        <v>1.1715225806451615</v>
      </c>
      <c r="D20" s="53">
        <f t="shared" si="0"/>
        <v>1144598.6486967744</v>
      </c>
      <c r="E20" s="49">
        <v>14030.6</v>
      </c>
      <c r="F20" s="50">
        <f t="shared" si="1"/>
        <v>1403060</v>
      </c>
      <c r="G20" s="28">
        <f t="shared" si="2"/>
        <v>0.81578738521287353</v>
      </c>
      <c r="H20" s="28">
        <f t="shared" si="3"/>
        <v>15.911521062202812</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4EEF1E13-3554-4A19-B21E-7DD4F9F5B90A}"/>
    <hyperlink ref="B33" r:id="rId1" xr:uid="{6B1FF81B-5EFC-410A-B439-D8AD3FC60559}"/>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dimension ref="A2:Z34"/>
  <sheetViews>
    <sheetView showGridLines="0" workbookViewId="0"/>
  </sheetViews>
  <sheetFormatPr baseColWidth="10" defaultColWidth="11.42578125" defaultRowHeight="12" x14ac:dyDescent="0.2"/>
  <cols>
    <col min="1" max="1" width="11.1406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26" ht="15" x14ac:dyDescent="0.25">
      <c r="A2" s="10" t="s">
        <v>23</v>
      </c>
    </row>
    <row r="5" spans="1:26" s="9" customFormat="1" ht="15" x14ac:dyDescent="0.25">
      <c r="A5" s="21" t="s">
        <v>136</v>
      </c>
    </row>
    <row r="6" spans="1:26" x14ac:dyDescent="0.2">
      <c r="A6" s="13" t="s">
        <v>118</v>
      </c>
    </row>
    <row r="7" spans="1:26" s="17" customFormat="1" x14ac:dyDescent="0.25"/>
    <row r="8" spans="1:26" ht="72" x14ac:dyDescent="0.2">
      <c r="A8" s="22" t="s">
        <v>49</v>
      </c>
      <c r="B8" s="23" t="s">
        <v>583</v>
      </c>
      <c r="C8" s="23" t="s">
        <v>119</v>
      </c>
      <c r="D8" s="23" t="s">
        <v>120</v>
      </c>
      <c r="E8" s="23" t="s">
        <v>121</v>
      </c>
      <c r="F8" s="23" t="s">
        <v>122</v>
      </c>
      <c r="G8" s="23" t="s">
        <v>123</v>
      </c>
      <c r="H8" s="23" t="s">
        <v>124</v>
      </c>
      <c r="K8" s="17"/>
      <c r="L8" s="17"/>
      <c r="M8" s="17"/>
      <c r="N8" s="17"/>
      <c r="O8" s="17"/>
      <c r="P8" s="17"/>
      <c r="Q8" s="17"/>
      <c r="R8" s="17"/>
      <c r="S8" s="17"/>
      <c r="T8" s="17"/>
      <c r="U8" s="17"/>
      <c r="V8" s="17"/>
      <c r="W8" s="17"/>
      <c r="X8" s="17"/>
      <c r="Y8" s="17"/>
      <c r="Z8" s="17"/>
    </row>
    <row r="9" spans="1:26" x14ac:dyDescent="0.2">
      <c r="A9" s="24">
        <v>45658</v>
      </c>
      <c r="B9" s="25">
        <v>267490</v>
      </c>
      <c r="C9" s="26">
        <v>1.0348241935483871</v>
      </c>
      <c r="D9" s="27">
        <f>+B9*C9</f>
        <v>276805.12353225803</v>
      </c>
      <c r="E9" s="49">
        <v>3249.68</v>
      </c>
      <c r="F9" s="50">
        <f>+E9*100</f>
        <v>324968</v>
      </c>
      <c r="G9" s="28">
        <f t="shared" ref="G9:G10" si="0">+D9/F9</f>
        <v>0.8517919411519228</v>
      </c>
      <c r="H9" s="28">
        <f t="shared" ref="H9:H10" si="1">+G9*$D$26</f>
        <v>16.613771747300071</v>
      </c>
      <c r="K9" s="17"/>
      <c r="L9" s="17"/>
      <c r="M9" s="17"/>
      <c r="N9" s="17"/>
      <c r="O9" s="17"/>
      <c r="P9" s="17"/>
      <c r="Q9" s="17"/>
      <c r="R9" s="17"/>
      <c r="S9" s="17"/>
      <c r="T9" s="17"/>
      <c r="U9" s="17"/>
      <c r="V9" s="17"/>
      <c r="W9" s="17"/>
      <c r="X9" s="17"/>
      <c r="Y9" s="17"/>
      <c r="Z9" s="17"/>
    </row>
    <row r="10" spans="1:26" x14ac:dyDescent="0.2">
      <c r="A10" s="24">
        <v>45689</v>
      </c>
      <c r="B10" s="25">
        <v>403698</v>
      </c>
      <c r="C10" s="26">
        <v>1.0416982142857141</v>
      </c>
      <c r="D10" s="27">
        <f t="shared" ref="D10:D20" si="2">+B10*C10</f>
        <v>420531.48571071419</v>
      </c>
      <c r="E10" s="49">
        <v>4267.04</v>
      </c>
      <c r="F10" s="50">
        <f t="shared" ref="F10:F20" si="3">+E10*100</f>
        <v>426704</v>
      </c>
      <c r="G10" s="28">
        <f t="shared" si="0"/>
        <v>0.9855344353713914</v>
      </c>
      <c r="H10" s="28">
        <f t="shared" si="1"/>
        <v>19.222351571232156</v>
      </c>
      <c r="K10" s="17"/>
      <c r="L10" s="17"/>
      <c r="M10" s="17"/>
      <c r="N10" s="17"/>
      <c r="O10" s="17"/>
      <c r="P10" s="17"/>
      <c r="Q10" s="17"/>
      <c r="R10" s="17"/>
      <c r="S10" s="17"/>
      <c r="T10" s="17"/>
      <c r="U10" s="17"/>
      <c r="V10" s="17"/>
      <c r="W10" s="17"/>
      <c r="X10" s="17"/>
      <c r="Y10" s="17"/>
      <c r="Z10" s="17"/>
    </row>
    <row r="11" spans="1:26" x14ac:dyDescent="0.2">
      <c r="A11" s="24">
        <v>45717</v>
      </c>
      <c r="B11" s="25">
        <v>398540</v>
      </c>
      <c r="C11" s="26">
        <v>1.0793870967741934</v>
      </c>
      <c r="D11" s="27">
        <f t="shared" si="2"/>
        <v>430178.93354838702</v>
      </c>
      <c r="E11" s="49">
        <v>4061.84</v>
      </c>
      <c r="F11" s="50">
        <f t="shared" si="3"/>
        <v>406184</v>
      </c>
      <c r="G11" s="28">
        <f t="shared" ref="G11:G20" si="4">+D11/F11</f>
        <v>1.0590740490723096</v>
      </c>
      <c r="H11" s="28">
        <f t="shared" ref="H11:H20" si="5">+G11*$D$26</f>
        <v>20.656704606739176</v>
      </c>
      <c r="K11" s="17"/>
      <c r="L11" s="17"/>
      <c r="M11" s="17"/>
      <c r="N11" s="17"/>
      <c r="O11" s="17"/>
      <c r="P11" s="17"/>
      <c r="Q11" s="17"/>
      <c r="R11" s="17"/>
      <c r="S11" s="17"/>
      <c r="T11" s="17"/>
      <c r="U11" s="17"/>
      <c r="V11" s="17"/>
      <c r="W11" s="17"/>
      <c r="X11" s="17"/>
      <c r="Y11" s="17"/>
      <c r="Z11" s="17"/>
    </row>
    <row r="12" spans="1:26" x14ac:dyDescent="0.2">
      <c r="A12" s="24">
        <v>45748</v>
      </c>
      <c r="B12" s="25">
        <v>369404</v>
      </c>
      <c r="C12" s="26">
        <v>1.1232216666666668</v>
      </c>
      <c r="D12" s="27">
        <f t="shared" si="2"/>
        <v>414922.57655333338</v>
      </c>
      <c r="E12" s="49">
        <v>4275.95</v>
      </c>
      <c r="F12" s="50">
        <f t="shared" si="3"/>
        <v>427595</v>
      </c>
      <c r="G12" s="28">
        <f t="shared" si="4"/>
        <v>0.97036349010941048</v>
      </c>
      <c r="H12" s="28">
        <f t="shared" si="5"/>
        <v>18.926449943620511</v>
      </c>
      <c r="K12" s="17"/>
      <c r="L12" s="17"/>
      <c r="M12" s="17"/>
      <c r="N12" s="17"/>
      <c r="O12" s="17"/>
      <c r="P12" s="17"/>
      <c r="Q12" s="17"/>
      <c r="R12" s="17"/>
      <c r="S12" s="17"/>
      <c r="T12" s="17"/>
      <c r="U12" s="17"/>
      <c r="V12" s="17"/>
      <c r="W12" s="17"/>
      <c r="X12" s="17"/>
      <c r="Y12" s="17"/>
      <c r="Z12" s="17"/>
    </row>
    <row r="13" spans="1:26" x14ac:dyDescent="0.2">
      <c r="A13" s="24">
        <v>45778</v>
      </c>
      <c r="B13" s="25">
        <v>344898</v>
      </c>
      <c r="C13" s="26">
        <v>1.1281112903225807</v>
      </c>
      <c r="D13" s="27">
        <f t="shared" si="2"/>
        <v>389083.32780967746</v>
      </c>
      <c r="E13" s="49">
        <v>4468.18</v>
      </c>
      <c r="F13" s="50">
        <f t="shared" si="3"/>
        <v>446818</v>
      </c>
      <c r="G13" s="28">
        <f t="shared" si="4"/>
        <v>0.87078704933480178</v>
      </c>
      <c r="H13" s="28">
        <f t="shared" si="5"/>
        <v>16.984261741885895</v>
      </c>
      <c r="K13" s="17"/>
      <c r="L13" s="17"/>
      <c r="M13" s="17"/>
      <c r="N13" s="17"/>
      <c r="O13" s="17"/>
      <c r="P13" s="17"/>
      <c r="Q13" s="17"/>
      <c r="R13" s="17"/>
      <c r="S13" s="17"/>
      <c r="T13" s="17"/>
      <c r="U13" s="17"/>
      <c r="V13" s="17"/>
      <c r="W13" s="17"/>
      <c r="X13" s="17"/>
      <c r="Y13" s="17"/>
      <c r="Z13" s="17"/>
    </row>
    <row r="14" spans="1:26" x14ac:dyDescent="0.2">
      <c r="A14" s="24">
        <v>45809</v>
      </c>
      <c r="B14" s="25">
        <v>391837</v>
      </c>
      <c r="C14" s="26">
        <v>1.1527366666666667</v>
      </c>
      <c r="D14" s="27">
        <f t="shared" si="2"/>
        <v>451684.87725666672</v>
      </c>
      <c r="E14" s="49">
        <v>5280.08</v>
      </c>
      <c r="F14" s="50">
        <f t="shared" si="3"/>
        <v>528008</v>
      </c>
      <c r="G14" s="28">
        <f t="shared" si="4"/>
        <v>0.85545082130700045</v>
      </c>
      <c r="H14" s="28">
        <f t="shared" si="5"/>
        <v>16.685136357377246</v>
      </c>
      <c r="K14" s="17"/>
      <c r="L14" s="17"/>
      <c r="M14" s="17"/>
      <c r="N14" s="17"/>
      <c r="O14" s="17"/>
      <c r="P14" s="17"/>
      <c r="Q14" s="17"/>
      <c r="R14" s="17"/>
      <c r="S14" s="17"/>
      <c r="T14" s="17"/>
      <c r="U14" s="17"/>
      <c r="V14" s="17"/>
      <c r="W14" s="17"/>
      <c r="X14" s="17"/>
      <c r="Y14" s="17"/>
      <c r="Z14" s="17"/>
    </row>
    <row r="15" spans="1:26" x14ac:dyDescent="0.2">
      <c r="A15" s="24">
        <v>45839</v>
      </c>
      <c r="B15" s="25">
        <v>296100</v>
      </c>
      <c r="C15" s="26">
        <v>1.1682370967741935</v>
      </c>
      <c r="D15" s="27">
        <f>+B15*C15</f>
        <v>345915.00435483869</v>
      </c>
      <c r="E15" s="49">
        <v>4061.84</v>
      </c>
      <c r="F15" s="50">
        <f>+E15*100</f>
        <v>406184</v>
      </c>
      <c r="G15" s="28">
        <f>+D15/F15</f>
        <v>0.85162144337255696</v>
      </c>
      <c r="H15" s="28">
        <f>+G15*$D$26</f>
        <v>16.610446274196892</v>
      </c>
      <c r="K15" s="17"/>
      <c r="L15" s="17"/>
      <c r="M15" s="17"/>
      <c r="N15" s="17"/>
      <c r="O15" s="17"/>
      <c r="P15" s="17"/>
      <c r="Q15" s="17"/>
      <c r="R15" s="17"/>
      <c r="S15" s="17"/>
      <c r="T15" s="17"/>
      <c r="U15" s="17"/>
      <c r="V15" s="17"/>
      <c r="W15" s="17"/>
      <c r="X15" s="17"/>
      <c r="Y15" s="17"/>
      <c r="Z15" s="17"/>
    </row>
    <row r="16" spans="1:26" x14ac:dyDescent="0.2">
      <c r="A16" s="24">
        <v>45870</v>
      </c>
      <c r="B16" s="25">
        <v>255186</v>
      </c>
      <c r="C16" s="26">
        <v>1.1649951612903224</v>
      </c>
      <c r="D16" s="27">
        <f t="shared" si="2"/>
        <v>297290.4552290322</v>
      </c>
      <c r="E16" s="49">
        <v>3649.02</v>
      </c>
      <c r="F16" s="50">
        <f t="shared" si="3"/>
        <v>364902</v>
      </c>
      <c r="G16" s="28">
        <f t="shared" si="4"/>
        <v>0.81471314278637064</v>
      </c>
      <c r="H16" s="28">
        <f t="shared" si="5"/>
        <v>15.890568506052718</v>
      </c>
      <c r="K16" s="17"/>
      <c r="L16" s="17"/>
      <c r="M16" s="17"/>
      <c r="N16" s="17"/>
      <c r="O16" s="17"/>
      <c r="P16" s="17"/>
      <c r="Q16" s="17"/>
      <c r="R16" s="17"/>
      <c r="S16" s="17"/>
      <c r="T16" s="17"/>
      <c r="U16" s="17"/>
      <c r="V16" s="17"/>
      <c r="W16" s="17"/>
      <c r="X16" s="17"/>
      <c r="Y16" s="17"/>
      <c r="Z16" s="17"/>
    </row>
    <row r="17" spans="1:26" x14ac:dyDescent="0.2">
      <c r="A17" s="24">
        <v>45901</v>
      </c>
      <c r="B17" s="25">
        <v>420164</v>
      </c>
      <c r="C17" s="26">
        <v>1.1732733333333336</v>
      </c>
      <c r="D17" s="27">
        <f t="shared" si="2"/>
        <v>492967.21682666679</v>
      </c>
      <c r="E17" s="49">
        <v>5686.16</v>
      </c>
      <c r="F17" s="50">
        <f t="shared" si="3"/>
        <v>568616</v>
      </c>
      <c r="G17" s="28">
        <f t="shared" si="4"/>
        <v>0.86695980560987873</v>
      </c>
      <c r="H17" s="28">
        <f t="shared" si="5"/>
        <v>16.909613285384687</v>
      </c>
      <c r="K17" s="17"/>
      <c r="L17" s="17"/>
      <c r="M17" s="17"/>
      <c r="N17" s="17"/>
      <c r="O17" s="17"/>
      <c r="P17" s="17"/>
      <c r="Q17" s="17"/>
      <c r="R17" s="17"/>
      <c r="S17" s="17"/>
      <c r="T17" s="17"/>
      <c r="U17" s="17"/>
      <c r="V17" s="17"/>
      <c r="W17" s="17"/>
      <c r="X17" s="17"/>
      <c r="Y17" s="17"/>
      <c r="Z17" s="17"/>
    </row>
    <row r="18" spans="1:26" x14ac:dyDescent="0.2">
      <c r="A18" s="24">
        <v>45931</v>
      </c>
      <c r="B18" s="25">
        <v>380828</v>
      </c>
      <c r="C18" s="26">
        <v>1.1641983870967743</v>
      </c>
      <c r="D18" s="27">
        <f t="shared" si="2"/>
        <v>443359.34336129035</v>
      </c>
      <c r="E18" s="49">
        <v>4875.34</v>
      </c>
      <c r="F18" s="50">
        <f t="shared" si="3"/>
        <v>487534</v>
      </c>
      <c r="G18" s="28">
        <f t="shared" si="4"/>
        <v>0.90939163906781961</v>
      </c>
      <c r="H18" s="28">
        <f t="shared" si="5"/>
        <v>17.737224773392352</v>
      </c>
      <c r="K18" s="17"/>
      <c r="L18" s="17"/>
      <c r="M18" s="17"/>
      <c r="N18" s="17"/>
      <c r="O18" s="17"/>
      <c r="P18" s="17"/>
      <c r="Q18" s="17"/>
      <c r="R18" s="17"/>
      <c r="S18" s="17"/>
      <c r="T18" s="17"/>
      <c r="U18" s="17"/>
      <c r="V18" s="17"/>
      <c r="W18" s="17"/>
      <c r="X18" s="17"/>
      <c r="Y18" s="17"/>
      <c r="Z18" s="17"/>
    </row>
    <row r="19" spans="1:26" x14ac:dyDescent="0.2">
      <c r="A19" s="24">
        <v>45962</v>
      </c>
      <c r="B19" s="25">
        <v>444856</v>
      </c>
      <c r="C19" s="26">
        <v>1.1562866666666667</v>
      </c>
      <c r="D19" s="27">
        <f t="shared" si="2"/>
        <v>514381.06138666667</v>
      </c>
      <c r="E19" s="49">
        <v>5290.89</v>
      </c>
      <c r="F19" s="50">
        <f t="shared" si="3"/>
        <v>529089</v>
      </c>
      <c r="G19" s="28">
        <f t="shared" si="4"/>
        <v>0.97220139028909436</v>
      </c>
      <c r="H19" s="28">
        <f t="shared" si="5"/>
        <v>18.962297258679982</v>
      </c>
      <c r="K19" s="17"/>
      <c r="L19" s="17"/>
      <c r="M19" s="17"/>
      <c r="N19" s="17"/>
      <c r="O19" s="17"/>
      <c r="P19" s="17"/>
      <c r="Q19" s="17"/>
      <c r="R19" s="17"/>
      <c r="S19" s="17"/>
      <c r="T19" s="17"/>
      <c r="U19" s="17"/>
      <c r="V19" s="17"/>
      <c r="W19" s="17"/>
      <c r="X19" s="17"/>
      <c r="Y19" s="17"/>
      <c r="Z19" s="17"/>
    </row>
    <row r="20" spans="1:26" x14ac:dyDescent="0.2">
      <c r="A20" s="24">
        <v>45992</v>
      </c>
      <c r="B20" s="25">
        <v>329889</v>
      </c>
      <c r="C20" s="26">
        <v>1.1715225806451615</v>
      </c>
      <c r="D20" s="27">
        <f t="shared" si="2"/>
        <v>386472.41260645166</v>
      </c>
      <c r="E20" s="49">
        <v>4069.14</v>
      </c>
      <c r="F20" s="50">
        <f t="shared" si="3"/>
        <v>406914</v>
      </c>
      <c r="G20" s="28">
        <f t="shared" si="4"/>
        <v>0.94976435464607178</v>
      </c>
      <c r="H20" s="28">
        <f t="shared" si="5"/>
        <v>18.524674206793502</v>
      </c>
      <c r="K20" s="17"/>
      <c r="L20" s="17"/>
      <c r="M20" s="17"/>
      <c r="N20" s="17"/>
      <c r="O20" s="17"/>
      <c r="P20" s="17"/>
      <c r="Q20" s="17"/>
      <c r="R20" s="17"/>
      <c r="S20" s="17"/>
      <c r="T20" s="17"/>
      <c r="U20" s="17"/>
      <c r="V20" s="17"/>
      <c r="W20" s="17"/>
      <c r="X20" s="17"/>
      <c r="Y20" s="17"/>
      <c r="Z20" s="17"/>
    </row>
    <row r="21" spans="1:26" x14ac:dyDescent="0.2">
      <c r="K21" s="17"/>
      <c r="L21" s="17"/>
      <c r="M21" s="17"/>
      <c r="N21" s="17"/>
      <c r="O21" s="17"/>
      <c r="P21" s="17"/>
      <c r="Q21" s="17"/>
      <c r="R21" s="17"/>
      <c r="S21" s="17"/>
      <c r="T21" s="17"/>
      <c r="U21" s="17"/>
      <c r="V21" s="17"/>
      <c r="W21" s="17"/>
      <c r="X21" s="17"/>
      <c r="Y21" s="17"/>
      <c r="Z21" s="17"/>
    </row>
    <row r="22" spans="1:26" x14ac:dyDescent="0.2">
      <c r="A22" s="29" t="s">
        <v>52</v>
      </c>
      <c r="B22" s="13" t="s">
        <v>125</v>
      </c>
      <c r="K22" s="17"/>
      <c r="L22" s="17"/>
      <c r="M22" s="17"/>
      <c r="N22" s="17"/>
      <c r="O22" s="17"/>
      <c r="P22" s="17"/>
      <c r="Q22" s="17"/>
      <c r="R22" s="17"/>
      <c r="S22" s="17"/>
      <c r="T22" s="17"/>
      <c r="U22" s="17"/>
      <c r="V22" s="17"/>
      <c r="W22" s="17"/>
      <c r="X22" s="17"/>
      <c r="Y22" s="17"/>
      <c r="Z22" s="17"/>
    </row>
    <row r="23" spans="1:26" x14ac:dyDescent="0.2">
      <c r="A23" s="16" t="s">
        <v>53</v>
      </c>
      <c r="B23" s="18" t="s">
        <v>54</v>
      </c>
      <c r="C23" s="17"/>
      <c r="D23" s="17"/>
      <c r="K23" s="17"/>
      <c r="L23" s="17"/>
      <c r="M23" s="17"/>
      <c r="N23" s="17"/>
      <c r="O23" s="17"/>
      <c r="P23" s="17"/>
      <c r="Q23" s="17"/>
      <c r="R23" s="17"/>
      <c r="S23" s="17"/>
      <c r="T23" s="17"/>
      <c r="U23" s="17"/>
      <c r="V23" s="17"/>
      <c r="W23" s="17"/>
      <c r="X23" s="17"/>
      <c r="Y23" s="17"/>
      <c r="Z23" s="17"/>
    </row>
    <row r="24" spans="1:26" x14ac:dyDescent="0.2">
      <c r="A24" s="19"/>
      <c r="B24" s="18" t="s">
        <v>55</v>
      </c>
      <c r="C24" s="17"/>
      <c r="D24" s="20">
        <v>43</v>
      </c>
    </row>
    <row r="25" spans="1:26" x14ac:dyDescent="0.2">
      <c r="A25" s="19"/>
      <c r="B25" s="18" t="s">
        <v>56</v>
      </c>
      <c r="C25" s="17"/>
      <c r="D25" s="20">
        <v>2.2046199999999998</v>
      </c>
    </row>
    <row r="26" spans="1:26" x14ac:dyDescent="0.2">
      <c r="A26" s="19"/>
      <c r="B26" s="18" t="s">
        <v>57</v>
      </c>
      <c r="C26" s="17"/>
      <c r="D26" s="20">
        <f>+D24/D25</f>
        <v>19.504495105732509</v>
      </c>
    </row>
    <row r="27" spans="1:26" x14ac:dyDescent="0.2">
      <c r="A27" s="30" t="s">
        <v>58</v>
      </c>
      <c r="B27" s="18" t="s">
        <v>126</v>
      </c>
    </row>
    <row r="31" spans="1:26" x14ac:dyDescent="0.2">
      <c r="B31" s="123" t="s">
        <v>585</v>
      </c>
    </row>
    <row r="32" spans="1:26" x14ac:dyDescent="0.2">
      <c r="B32" s="13" t="s">
        <v>586</v>
      </c>
    </row>
    <row r="34" spans="2:2" ht="15" x14ac:dyDescent="0.25">
      <c r="B34" s="6" t="s">
        <v>584</v>
      </c>
    </row>
  </sheetData>
  <hyperlinks>
    <hyperlink ref="A2" location="Índice!A1" display="Índice" xr:uid="{D911F971-1570-4286-82F6-FDB2005F9C21}"/>
    <hyperlink ref="B34" r:id="rId1" xr:uid="{F3462D0E-49A5-4CC4-89C0-20840F000067}"/>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2:H34"/>
  <sheetViews>
    <sheetView showGridLines="0" workbookViewId="0"/>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137</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24655317</v>
      </c>
      <c r="C9" s="26">
        <v>1.0348241935483871</v>
      </c>
      <c r="D9" s="27">
        <f>+B9*C9</f>
        <v>25513918.531204838</v>
      </c>
      <c r="E9" s="49">
        <v>311657.32</v>
      </c>
      <c r="F9" s="50">
        <f>+E9*100</f>
        <v>31165732</v>
      </c>
      <c r="G9" s="28">
        <f>+D9/F9</f>
        <v>0.81865295290368401</v>
      </c>
      <c r="H9" s="28">
        <f>+G9*$D$26</f>
        <v>15.967412513203371</v>
      </c>
    </row>
    <row r="10" spans="1:8" x14ac:dyDescent="0.2">
      <c r="A10" s="24">
        <v>45689</v>
      </c>
      <c r="B10" s="25">
        <v>27194809</v>
      </c>
      <c r="C10" s="26">
        <v>1.0416982142857141</v>
      </c>
      <c r="D10" s="27">
        <f t="shared" ref="D10:D20" si="0">+B10*C10</f>
        <v>28328783.973141067</v>
      </c>
      <c r="E10" s="49">
        <v>340618.27</v>
      </c>
      <c r="F10" s="50">
        <f t="shared" ref="F10:F20" si="1">+E10*100</f>
        <v>34061827</v>
      </c>
      <c r="G10" s="28">
        <f t="shared" ref="G10:G20" si="2">+D10/F10</f>
        <v>0.83168715445419494</v>
      </c>
      <c r="H10" s="28">
        <f t="shared" ref="H10:H20" si="3">+G10*$D$26</f>
        <v>16.221638033552441</v>
      </c>
    </row>
    <row r="11" spans="1:8" x14ac:dyDescent="0.2">
      <c r="A11" s="24">
        <v>45717</v>
      </c>
      <c r="B11" s="25">
        <v>27100018</v>
      </c>
      <c r="C11" s="26">
        <v>1.0793870967741934</v>
      </c>
      <c r="D11" s="27">
        <f t="shared" si="0"/>
        <v>29251409.751548383</v>
      </c>
      <c r="E11" s="49">
        <v>334952.45</v>
      </c>
      <c r="F11" s="50">
        <f t="shared" si="1"/>
        <v>33495245</v>
      </c>
      <c r="G11" s="28">
        <f t="shared" si="2"/>
        <v>0.87330036700876146</v>
      </c>
      <c r="H11" s="28">
        <f t="shared" si="3"/>
        <v>17.033282734156792</v>
      </c>
    </row>
    <row r="12" spans="1:8" x14ac:dyDescent="0.2">
      <c r="A12" s="24">
        <v>45748</v>
      </c>
      <c r="B12" s="25">
        <v>31578362</v>
      </c>
      <c r="C12" s="26">
        <v>1.1232216666666668</v>
      </c>
      <c r="D12" s="27">
        <f t="shared" si="0"/>
        <v>35469500.396243334</v>
      </c>
      <c r="E12" s="49">
        <v>406585.95</v>
      </c>
      <c r="F12" s="50">
        <f t="shared" si="1"/>
        <v>40658595</v>
      </c>
      <c r="G12" s="28">
        <f t="shared" si="2"/>
        <v>0.87237398134990485</v>
      </c>
      <c r="H12" s="28">
        <f t="shared" si="3"/>
        <v>17.015214049607604</v>
      </c>
    </row>
    <row r="13" spans="1:8" x14ac:dyDescent="0.2">
      <c r="A13" s="24">
        <v>45778</v>
      </c>
      <c r="B13" s="25">
        <v>33324585</v>
      </c>
      <c r="C13" s="26">
        <v>1.1281112903225807</v>
      </c>
      <c r="D13" s="27">
        <f t="shared" si="0"/>
        <v>37593840.583814517</v>
      </c>
      <c r="E13" s="49">
        <v>445314.67</v>
      </c>
      <c r="F13" s="50">
        <f t="shared" si="1"/>
        <v>44531467</v>
      </c>
      <c r="G13" s="28">
        <f t="shared" si="2"/>
        <v>0.84420844666569184</v>
      </c>
      <c r="H13" s="28">
        <f t="shared" si="3"/>
        <v>16.465859516209029</v>
      </c>
    </row>
    <row r="14" spans="1:8" x14ac:dyDescent="0.2">
      <c r="A14" s="24">
        <v>45809</v>
      </c>
      <c r="B14" s="25">
        <v>33741848</v>
      </c>
      <c r="C14" s="26">
        <v>1.1527366666666667</v>
      </c>
      <c r="D14" s="27">
        <f t="shared" si="0"/>
        <v>38895465.390693337</v>
      </c>
      <c r="E14" s="49">
        <v>461330.95</v>
      </c>
      <c r="F14" s="50">
        <f t="shared" si="1"/>
        <v>46133095</v>
      </c>
      <c r="G14" s="28">
        <f t="shared" si="2"/>
        <v>0.84311415461488848</v>
      </c>
      <c r="H14" s="28">
        <f t="shared" si="3"/>
        <v>16.444515902259894</v>
      </c>
    </row>
    <row r="15" spans="1:8" x14ac:dyDescent="0.2">
      <c r="A15" s="24">
        <v>45839</v>
      </c>
      <c r="B15" s="25">
        <v>30878186</v>
      </c>
      <c r="C15" s="26">
        <v>1.1682370967741935</v>
      </c>
      <c r="D15" s="27">
        <f>+B15*C15</f>
        <v>36073042.36629355</v>
      </c>
      <c r="E15" s="49">
        <v>433297.06</v>
      </c>
      <c r="F15" s="50">
        <f>+E15*100</f>
        <v>43329706</v>
      </c>
      <c r="G15" s="28">
        <f>+D15/F15</f>
        <v>0.83252451254327808</v>
      </c>
      <c r="H15" s="28">
        <f>+G15*$D$26</f>
        <v>16.237970280302712</v>
      </c>
    </row>
    <row r="16" spans="1:8" x14ac:dyDescent="0.2">
      <c r="A16" s="24">
        <v>45870</v>
      </c>
      <c r="B16" s="25">
        <v>28677907</v>
      </c>
      <c r="C16" s="26">
        <v>1.1649951612903224</v>
      </c>
      <c r="D16" s="27">
        <f t="shared" si="0"/>
        <v>33409622.890933868</v>
      </c>
      <c r="E16" s="49">
        <v>406682.61</v>
      </c>
      <c r="F16" s="50">
        <f t="shared" si="1"/>
        <v>40668261</v>
      </c>
      <c r="G16" s="28">
        <f t="shared" si="2"/>
        <v>0.82151589641204148</v>
      </c>
      <c r="H16" s="28">
        <f t="shared" si="3"/>
        <v>16.023252780850118</v>
      </c>
    </row>
    <row r="17" spans="1:8" x14ac:dyDescent="0.2">
      <c r="A17" s="24">
        <v>45901</v>
      </c>
      <c r="B17" s="25">
        <v>25489082</v>
      </c>
      <c r="C17" s="26">
        <v>1.1732733333333336</v>
      </c>
      <c r="D17" s="27">
        <f t="shared" si="0"/>
        <v>29905660.201746672</v>
      </c>
      <c r="E17" s="49">
        <v>362095.15</v>
      </c>
      <c r="F17" s="50">
        <f t="shared" si="1"/>
        <v>36209515</v>
      </c>
      <c r="G17" s="28">
        <f t="shared" si="2"/>
        <v>0.82590612444675582</v>
      </c>
      <c r="H17" s="28">
        <f t="shared" si="3"/>
        <v>16.108881962066253</v>
      </c>
    </row>
    <row r="18" spans="1:8" x14ac:dyDescent="0.2">
      <c r="A18" s="24">
        <v>45931</v>
      </c>
      <c r="B18" s="25">
        <v>25458022</v>
      </c>
      <c r="C18" s="26">
        <v>1.1641983870967743</v>
      </c>
      <c r="D18" s="27">
        <f t="shared" si="0"/>
        <v>29638188.151074193</v>
      </c>
      <c r="E18" s="49">
        <v>351017.53</v>
      </c>
      <c r="F18" s="50">
        <f t="shared" si="1"/>
        <v>35101753</v>
      </c>
      <c r="G18" s="28">
        <f t="shared" si="2"/>
        <v>0.84435065539530729</v>
      </c>
      <c r="H18" s="28">
        <f t="shared" si="3"/>
        <v>16.468633225679806</v>
      </c>
    </row>
    <row r="19" spans="1:8" x14ac:dyDescent="0.2">
      <c r="A19" s="24">
        <v>45962</v>
      </c>
      <c r="B19" s="25">
        <v>22410048</v>
      </c>
      <c r="C19" s="26">
        <v>1.1562866666666667</v>
      </c>
      <c r="D19" s="27">
        <f t="shared" si="0"/>
        <v>25912439.701760001</v>
      </c>
      <c r="E19" s="49">
        <v>299856.65999999997</v>
      </c>
      <c r="F19" s="50">
        <f t="shared" si="1"/>
        <v>29985665.999999996</v>
      </c>
      <c r="G19" s="28">
        <f t="shared" si="2"/>
        <v>0.86416088613005981</v>
      </c>
      <c r="H19" s="28">
        <f t="shared" si="3"/>
        <v>16.85502177408922</v>
      </c>
    </row>
    <row r="20" spans="1:8" x14ac:dyDescent="0.2">
      <c r="A20" s="24">
        <v>45992</v>
      </c>
      <c r="B20" s="25">
        <v>24019517</v>
      </c>
      <c r="C20" s="26">
        <v>1.1715225806451615</v>
      </c>
      <c r="D20" s="27">
        <f t="shared" si="0"/>
        <v>28139406.541690327</v>
      </c>
      <c r="E20" s="49">
        <v>311744.71999999997</v>
      </c>
      <c r="F20" s="50">
        <f t="shared" si="1"/>
        <v>31174471.999999996</v>
      </c>
      <c r="G20" s="28">
        <f t="shared" si="2"/>
        <v>0.90264260262981622</v>
      </c>
      <c r="H20" s="28">
        <f t="shared" si="3"/>
        <v>17.605588225218906</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CC0CB3F2-CFBE-4E50-B2DA-FB68EE47676F}"/>
    <hyperlink ref="B34" r:id="rId1" xr:uid="{F8018BE5-7F31-406A-B003-D8F9AADF8514}"/>
  </hyperlink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79998168889431442"/>
  </sheetPr>
  <dimension ref="A2:Y34"/>
  <sheetViews>
    <sheetView showGridLines="0" workbookViewId="0"/>
  </sheetViews>
  <sheetFormatPr baseColWidth="10" defaultColWidth="11.42578125" defaultRowHeight="12" x14ac:dyDescent="0.2"/>
  <cols>
    <col min="1" max="1" width="10"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25" ht="15" x14ac:dyDescent="0.25">
      <c r="A2" s="10" t="s">
        <v>23</v>
      </c>
    </row>
    <row r="5" spans="1:25" s="9" customFormat="1" ht="15" x14ac:dyDescent="0.25">
      <c r="A5" s="21" t="s">
        <v>138</v>
      </c>
    </row>
    <row r="6" spans="1:25" x14ac:dyDescent="0.2">
      <c r="A6" s="13" t="s">
        <v>118</v>
      </c>
    </row>
    <row r="7" spans="1:25" s="17" customFormat="1" x14ac:dyDescent="0.25"/>
    <row r="8" spans="1:25" ht="72" x14ac:dyDescent="0.2">
      <c r="A8" s="22" t="s">
        <v>49</v>
      </c>
      <c r="B8" s="23" t="s">
        <v>583</v>
      </c>
      <c r="C8" s="23" t="s">
        <v>119</v>
      </c>
      <c r="D8" s="23" t="s">
        <v>120</v>
      </c>
      <c r="E8" s="23" t="s">
        <v>121</v>
      </c>
      <c r="F8" s="23" t="s">
        <v>122</v>
      </c>
      <c r="G8" s="23" t="s">
        <v>123</v>
      </c>
      <c r="H8" s="23" t="s">
        <v>124</v>
      </c>
      <c r="M8" s="17"/>
      <c r="N8" s="17"/>
      <c r="O8" s="17"/>
      <c r="P8" s="17"/>
      <c r="Q8" s="17"/>
      <c r="R8" s="17"/>
      <c r="S8" s="17"/>
      <c r="T8" s="17"/>
      <c r="U8" s="17"/>
      <c r="V8" s="17"/>
      <c r="W8" s="17"/>
      <c r="X8" s="17"/>
      <c r="Y8" s="17"/>
    </row>
    <row r="9" spans="1:25" x14ac:dyDescent="0.2">
      <c r="A9" s="24">
        <v>45658</v>
      </c>
      <c r="B9" s="25">
        <v>10756926</v>
      </c>
      <c r="C9" s="26">
        <v>1.0348241935483871</v>
      </c>
      <c r="D9" s="27">
        <f>+B9*C9</f>
        <v>11131527.273009676</v>
      </c>
      <c r="E9" s="49">
        <v>160290.66</v>
      </c>
      <c r="F9" s="50">
        <f>+E9*100</f>
        <v>16029066</v>
      </c>
      <c r="G9" s="28">
        <f>+D9/F9</f>
        <v>0.69445888319442173</v>
      </c>
      <c r="H9" s="28">
        <f>+G9*$D$26</f>
        <v>13.545069888398062</v>
      </c>
      <c r="M9" s="17"/>
      <c r="N9" s="17"/>
      <c r="O9" s="17"/>
      <c r="P9" s="17"/>
      <c r="Q9" s="17"/>
      <c r="R9" s="17"/>
      <c r="S9" s="17"/>
      <c r="T9" s="17"/>
      <c r="U9" s="17"/>
      <c r="V9" s="17"/>
      <c r="W9" s="17"/>
      <c r="X9" s="17"/>
      <c r="Y9" s="17"/>
    </row>
    <row r="10" spans="1:25" x14ac:dyDescent="0.2">
      <c r="A10" s="24">
        <v>45689</v>
      </c>
      <c r="B10" s="25">
        <v>11184953</v>
      </c>
      <c r="C10" s="26">
        <v>1.0416982142857141</v>
      </c>
      <c r="D10" s="27">
        <f t="shared" ref="D10:D20" si="0">+B10*C10</f>
        <v>11651345.566969641</v>
      </c>
      <c r="E10" s="49">
        <v>157020.57999999999</v>
      </c>
      <c r="F10" s="50">
        <f t="shared" ref="F10:F20" si="1">+E10*100</f>
        <v>15702057.999999998</v>
      </c>
      <c r="G10" s="28">
        <f t="shared" ref="G10:G20" si="2">+D10/F10</f>
        <v>0.7420266545295936</v>
      </c>
      <c r="H10" s="28">
        <f t="shared" ref="H10:H20" si="3">+G10*$D$26</f>
        <v>14.472855251595526</v>
      </c>
      <c r="M10" s="17"/>
      <c r="N10" s="17"/>
      <c r="O10" s="17"/>
      <c r="P10" s="17"/>
      <c r="Q10" s="17"/>
      <c r="R10" s="17"/>
      <c r="S10" s="17"/>
      <c r="T10" s="17"/>
      <c r="U10" s="17"/>
      <c r="V10" s="17"/>
      <c r="W10" s="17"/>
      <c r="X10" s="17"/>
      <c r="Y10" s="17"/>
    </row>
    <row r="11" spans="1:25" x14ac:dyDescent="0.2">
      <c r="A11" s="24">
        <v>45717</v>
      </c>
      <c r="B11" s="25">
        <v>11058463</v>
      </c>
      <c r="C11" s="26">
        <v>1.0793870967741934</v>
      </c>
      <c r="D11" s="27">
        <f t="shared" si="0"/>
        <v>11936362.272354838</v>
      </c>
      <c r="E11" s="49">
        <v>155577.78</v>
      </c>
      <c r="F11" s="50">
        <f t="shared" si="1"/>
        <v>15557778</v>
      </c>
      <c r="G11" s="28">
        <f t="shared" si="2"/>
        <v>0.76722795969674062</v>
      </c>
      <c r="H11" s="28">
        <f t="shared" si="3"/>
        <v>14.964393984886216</v>
      </c>
      <c r="M11" s="17"/>
      <c r="N11" s="17"/>
      <c r="O11" s="17"/>
      <c r="P11" s="17"/>
      <c r="Q11" s="17"/>
      <c r="R11" s="17"/>
      <c r="S11" s="17"/>
      <c r="T11" s="17"/>
      <c r="U11" s="17"/>
      <c r="V11" s="17"/>
      <c r="W11" s="17"/>
      <c r="X11" s="17"/>
      <c r="Y11" s="17"/>
    </row>
    <row r="12" spans="1:25" x14ac:dyDescent="0.2">
      <c r="A12" s="24">
        <v>45748</v>
      </c>
      <c r="B12" s="25">
        <v>9328165</v>
      </c>
      <c r="C12" s="26">
        <v>1.1232216666666668</v>
      </c>
      <c r="D12" s="27">
        <f t="shared" si="0"/>
        <v>10477597.038241668</v>
      </c>
      <c r="E12" s="49">
        <v>140196.20000000001</v>
      </c>
      <c r="F12" s="50">
        <f t="shared" si="1"/>
        <v>14019620.000000002</v>
      </c>
      <c r="G12" s="28">
        <f t="shared" si="2"/>
        <v>0.74735242740114682</v>
      </c>
      <c r="H12" s="28">
        <f t="shared" si="3"/>
        <v>14.576731762502979</v>
      </c>
      <c r="M12" s="17"/>
      <c r="N12" s="17"/>
      <c r="O12" s="17"/>
      <c r="P12" s="17"/>
      <c r="Q12" s="17"/>
      <c r="R12" s="17"/>
      <c r="S12" s="17"/>
      <c r="T12" s="17"/>
      <c r="U12" s="17"/>
      <c r="V12" s="17"/>
      <c r="W12" s="17"/>
      <c r="X12" s="17"/>
      <c r="Y12" s="17"/>
    </row>
    <row r="13" spans="1:25" x14ac:dyDescent="0.2">
      <c r="A13" s="24">
        <v>45778</v>
      </c>
      <c r="B13" s="25">
        <v>8436192</v>
      </c>
      <c r="C13" s="26">
        <v>1.1281112903225807</v>
      </c>
      <c r="D13" s="27">
        <f t="shared" si="0"/>
        <v>9516963.4425290339</v>
      </c>
      <c r="E13" s="49">
        <v>129215.8</v>
      </c>
      <c r="F13" s="50">
        <f t="shared" si="1"/>
        <v>12921580</v>
      </c>
      <c r="G13" s="28">
        <f t="shared" si="2"/>
        <v>0.7365170081777177</v>
      </c>
      <c r="H13" s="28">
        <f t="shared" si="3"/>
        <v>14.365392381291045</v>
      </c>
      <c r="M13" s="17"/>
      <c r="N13" s="17"/>
      <c r="O13" s="17"/>
      <c r="P13" s="17"/>
      <c r="Q13" s="17"/>
      <c r="R13" s="17"/>
      <c r="S13" s="17"/>
      <c r="T13" s="17"/>
      <c r="U13" s="17"/>
      <c r="V13" s="17"/>
      <c r="W13" s="17"/>
      <c r="X13" s="17"/>
      <c r="Y13" s="17"/>
    </row>
    <row r="14" spans="1:25" x14ac:dyDescent="0.2">
      <c r="A14" s="24">
        <v>45809</v>
      </c>
      <c r="B14" s="25">
        <v>6527644</v>
      </c>
      <c r="C14" s="26">
        <v>1.1527366666666667</v>
      </c>
      <c r="D14" s="27">
        <f t="shared" si="0"/>
        <v>7524654.5857466673</v>
      </c>
      <c r="E14" s="49">
        <v>99052.52</v>
      </c>
      <c r="F14" s="50">
        <f t="shared" si="1"/>
        <v>9905252</v>
      </c>
      <c r="G14" s="28">
        <f t="shared" si="2"/>
        <v>0.75966311465338465</v>
      </c>
      <c r="H14" s="28">
        <f t="shared" si="3"/>
        <v>14.816845501762455</v>
      </c>
      <c r="M14" s="17"/>
      <c r="N14" s="17"/>
      <c r="O14" s="17"/>
      <c r="P14" s="17"/>
      <c r="Q14" s="17"/>
      <c r="R14" s="17"/>
      <c r="S14" s="17"/>
      <c r="T14" s="17"/>
      <c r="U14" s="17"/>
      <c r="V14" s="17"/>
      <c r="W14" s="17"/>
      <c r="X14" s="17"/>
      <c r="Y14" s="17"/>
    </row>
    <row r="15" spans="1:25" x14ac:dyDescent="0.2">
      <c r="A15" s="24">
        <v>45839</v>
      </c>
      <c r="B15" s="25">
        <v>6231298</v>
      </c>
      <c r="C15" s="26">
        <v>1.1682370967741935</v>
      </c>
      <c r="D15" s="27">
        <f>+B15*C15</f>
        <v>7279633.4846548382</v>
      </c>
      <c r="E15" s="49">
        <v>93865.2</v>
      </c>
      <c r="F15" s="50">
        <f>+E15*100</f>
        <v>9386520</v>
      </c>
      <c r="G15" s="28">
        <f>+D15/F15</f>
        <v>0.77554125327116319</v>
      </c>
      <c r="H15" s="28">
        <f>+G15*$D$26</f>
        <v>15.126540578721059</v>
      </c>
    </row>
    <row r="16" spans="1:25" x14ac:dyDescent="0.2">
      <c r="A16" s="24">
        <v>45870</v>
      </c>
      <c r="B16" s="25">
        <v>5051940</v>
      </c>
      <c r="C16" s="26">
        <v>1.1649951612903224</v>
      </c>
      <c r="D16" s="27">
        <f t="shared" si="0"/>
        <v>5885485.6551290313</v>
      </c>
      <c r="E16" s="49">
        <v>80934.929999999993</v>
      </c>
      <c r="F16" s="50">
        <f t="shared" si="1"/>
        <v>8093492.9999999991</v>
      </c>
      <c r="G16" s="28">
        <f t="shared" si="2"/>
        <v>0.72718734113058869</v>
      </c>
      <c r="H16" s="28">
        <f t="shared" si="3"/>
        <v>14.183421936032204</v>
      </c>
    </row>
    <row r="17" spans="1:8" x14ac:dyDescent="0.2">
      <c r="A17" s="24">
        <v>45901</v>
      </c>
      <c r="B17" s="25">
        <v>6487353</v>
      </c>
      <c r="C17" s="26">
        <v>1.1732733333333336</v>
      </c>
      <c r="D17" s="27">
        <f t="shared" si="0"/>
        <v>7611438.2788200015</v>
      </c>
      <c r="E17" s="49">
        <v>101766.35</v>
      </c>
      <c r="F17" s="50">
        <f t="shared" si="1"/>
        <v>10176635</v>
      </c>
      <c r="G17" s="28">
        <f t="shared" si="2"/>
        <v>0.74793271831209451</v>
      </c>
      <c r="H17" s="28">
        <f t="shared" si="3"/>
        <v>14.588050043735459</v>
      </c>
    </row>
    <row r="18" spans="1:8" x14ac:dyDescent="0.2">
      <c r="A18" s="24">
        <v>45931</v>
      </c>
      <c r="B18" s="25">
        <v>5384764</v>
      </c>
      <c r="C18" s="26">
        <v>1.1641983870967743</v>
      </c>
      <c r="D18" s="27">
        <f t="shared" si="0"/>
        <v>6268933.5636967747</v>
      </c>
      <c r="E18" s="49">
        <v>84721.83</v>
      </c>
      <c r="F18" s="50">
        <f t="shared" si="1"/>
        <v>8472183</v>
      </c>
      <c r="G18" s="28">
        <f t="shared" si="2"/>
        <v>0.73994312489434833</v>
      </c>
      <c r="H18" s="28">
        <f t="shared" si="3"/>
        <v>14.432217058022236</v>
      </c>
    </row>
    <row r="19" spans="1:8" x14ac:dyDescent="0.2">
      <c r="A19" s="24">
        <v>45962</v>
      </c>
      <c r="B19" s="25">
        <v>6723872</v>
      </c>
      <c r="C19" s="26">
        <v>1.1562866666666667</v>
      </c>
      <c r="D19" s="27">
        <f t="shared" si="0"/>
        <v>7774723.5419733338</v>
      </c>
      <c r="E19" s="49">
        <v>102012.38</v>
      </c>
      <c r="F19" s="50">
        <f t="shared" si="1"/>
        <v>10201238</v>
      </c>
      <c r="G19" s="28">
        <f t="shared" si="2"/>
        <v>0.76213529592911511</v>
      </c>
      <c r="H19" s="28">
        <f t="shared" si="3"/>
        <v>14.865064149355423</v>
      </c>
    </row>
    <row r="20" spans="1:8" x14ac:dyDescent="0.2">
      <c r="A20" s="24">
        <v>45992</v>
      </c>
      <c r="B20" s="25">
        <v>6408934</v>
      </c>
      <c r="C20" s="26">
        <v>1.1715225806451615</v>
      </c>
      <c r="D20" s="27">
        <f t="shared" si="0"/>
        <v>7508210.898864517</v>
      </c>
      <c r="E20" s="49">
        <v>98867.56</v>
      </c>
      <c r="F20" s="50">
        <f t="shared" si="1"/>
        <v>9886756</v>
      </c>
      <c r="G20" s="28">
        <f t="shared" si="2"/>
        <v>0.75942107794149238</v>
      </c>
      <c r="H20" s="28">
        <f t="shared" si="3"/>
        <v>14.812124697899945</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D6D24604-EE3A-42A3-8A1C-54313572E987}"/>
    <hyperlink ref="B34" r:id="rId1" xr:uid="{4AE58685-2B18-43D1-8A1D-E555AEA46C20}"/>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79998168889431442"/>
  </sheetPr>
  <dimension ref="A2:H42"/>
  <sheetViews>
    <sheetView showGridLines="0" workbookViewId="0">
      <selection activeCell="K20" sqref="K20"/>
    </sheetView>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139</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57165</v>
      </c>
      <c r="C9" s="26">
        <v>1.0348241935483871</v>
      </c>
      <c r="D9" s="27">
        <f>+B9*C9</f>
        <v>59155.725024193547</v>
      </c>
      <c r="E9" s="49">
        <v>902.88</v>
      </c>
      <c r="F9" s="50">
        <f>+E9*100</f>
        <v>90288</v>
      </c>
      <c r="G9" s="28">
        <f>+D9/F9</f>
        <v>0.65518922807231905</v>
      </c>
      <c r="H9" s="28">
        <f>+G9*$D$26</f>
        <v>12.779135092265207</v>
      </c>
    </row>
    <row r="10" spans="1:8" x14ac:dyDescent="0.2">
      <c r="A10" s="24">
        <v>45689</v>
      </c>
      <c r="B10" s="25"/>
      <c r="C10" s="26">
        <v>1.0416982142857141</v>
      </c>
      <c r="D10" s="27">
        <f t="shared" ref="D10:D20" si="0">+B10*C10</f>
        <v>0</v>
      </c>
      <c r="E10" s="49"/>
      <c r="F10" s="50">
        <f t="shared" ref="F10:F20" si="1">+E10*100</f>
        <v>0</v>
      </c>
      <c r="G10" s="28"/>
      <c r="H10" s="28"/>
    </row>
    <row r="11" spans="1:8" x14ac:dyDescent="0.2">
      <c r="A11" s="24">
        <v>45717</v>
      </c>
      <c r="B11" s="25"/>
      <c r="C11" s="26">
        <v>1.0793870967741934</v>
      </c>
      <c r="D11" s="27">
        <f t="shared" si="0"/>
        <v>0</v>
      </c>
      <c r="E11" s="49"/>
      <c r="F11" s="50">
        <f t="shared" si="1"/>
        <v>0</v>
      </c>
      <c r="G11" s="28"/>
      <c r="H11" s="28"/>
    </row>
    <row r="12" spans="1:8" x14ac:dyDescent="0.2">
      <c r="A12" s="24">
        <v>45748</v>
      </c>
      <c r="B12" s="25"/>
      <c r="C12" s="26">
        <v>1.1232216666666668</v>
      </c>
      <c r="D12" s="27">
        <f t="shared" si="0"/>
        <v>0</v>
      </c>
      <c r="E12" s="49"/>
      <c r="F12" s="50">
        <f t="shared" si="1"/>
        <v>0</v>
      </c>
      <c r="G12" s="28"/>
      <c r="H12" s="28"/>
    </row>
    <row r="13" spans="1:8" x14ac:dyDescent="0.2">
      <c r="A13" s="24">
        <v>45778</v>
      </c>
      <c r="B13" s="25"/>
      <c r="C13" s="26">
        <v>1.1281112903225807</v>
      </c>
      <c r="D13" s="27">
        <f t="shared" si="0"/>
        <v>0</v>
      </c>
      <c r="E13" s="49"/>
      <c r="F13" s="50">
        <f t="shared" si="1"/>
        <v>0</v>
      </c>
      <c r="G13" s="28"/>
      <c r="H13" s="28"/>
    </row>
    <row r="14" spans="1:8" x14ac:dyDescent="0.2">
      <c r="A14" s="24">
        <v>45809</v>
      </c>
      <c r="B14" s="25"/>
      <c r="C14" s="26">
        <v>1.1527366666666667</v>
      </c>
      <c r="D14" s="27">
        <f t="shared" si="0"/>
        <v>0</v>
      </c>
      <c r="E14" s="49"/>
      <c r="F14" s="50">
        <f t="shared" si="1"/>
        <v>0</v>
      </c>
      <c r="G14" s="28"/>
      <c r="H14" s="28"/>
    </row>
    <row r="15" spans="1:8" x14ac:dyDescent="0.2">
      <c r="A15" s="24">
        <v>45839</v>
      </c>
      <c r="B15" s="25"/>
      <c r="C15" s="26">
        <v>1.1682370967741935</v>
      </c>
      <c r="D15" s="27">
        <f>+B15*C15</f>
        <v>0</v>
      </c>
      <c r="E15" s="49"/>
      <c r="F15" s="50">
        <f>+E15*100</f>
        <v>0</v>
      </c>
      <c r="G15" s="28"/>
      <c r="H15" s="28"/>
    </row>
    <row r="16" spans="1:8" x14ac:dyDescent="0.2">
      <c r="A16" s="24">
        <v>45870</v>
      </c>
      <c r="B16" s="25"/>
      <c r="C16" s="26">
        <v>1.1649951612903224</v>
      </c>
      <c r="D16" s="27">
        <f t="shared" si="0"/>
        <v>0</v>
      </c>
      <c r="E16" s="49"/>
      <c r="F16" s="50">
        <f t="shared" si="1"/>
        <v>0</v>
      </c>
      <c r="G16" s="28"/>
      <c r="H16" s="28"/>
    </row>
    <row r="17" spans="1:8" x14ac:dyDescent="0.2">
      <c r="A17" s="24">
        <v>45901</v>
      </c>
      <c r="B17" s="25"/>
      <c r="C17" s="26">
        <v>1.1732733333333336</v>
      </c>
      <c r="D17" s="27">
        <f t="shared" si="0"/>
        <v>0</v>
      </c>
      <c r="E17" s="49"/>
      <c r="F17" s="50">
        <f t="shared" si="1"/>
        <v>0</v>
      </c>
      <c r="G17" s="28"/>
      <c r="H17" s="28"/>
    </row>
    <row r="18" spans="1:8" x14ac:dyDescent="0.2">
      <c r="A18" s="24">
        <v>45931</v>
      </c>
      <c r="B18" s="25"/>
      <c r="C18" s="26">
        <v>1.1641983870967743</v>
      </c>
      <c r="D18" s="27">
        <f t="shared" si="0"/>
        <v>0</v>
      </c>
      <c r="E18" s="49"/>
      <c r="F18" s="50">
        <f t="shared" si="1"/>
        <v>0</v>
      </c>
      <c r="G18" s="28"/>
      <c r="H18" s="28"/>
    </row>
    <row r="19" spans="1:8" x14ac:dyDescent="0.2">
      <c r="A19" s="24">
        <v>45962</v>
      </c>
      <c r="B19" s="25"/>
      <c r="C19" s="26">
        <v>1.1562866666666667</v>
      </c>
      <c r="D19" s="27">
        <f t="shared" si="0"/>
        <v>0</v>
      </c>
      <c r="E19" s="49"/>
      <c r="F19" s="50">
        <f t="shared" si="1"/>
        <v>0</v>
      </c>
      <c r="G19" s="28"/>
      <c r="H19" s="28"/>
    </row>
    <row r="20" spans="1:8" x14ac:dyDescent="0.2">
      <c r="A20" s="24">
        <v>45992</v>
      </c>
      <c r="B20" s="25"/>
      <c r="C20" s="26">
        <v>1.1715225806451615</v>
      </c>
      <c r="D20" s="27">
        <f t="shared" si="0"/>
        <v>0</v>
      </c>
      <c r="E20" s="49"/>
      <c r="F20" s="50">
        <f t="shared" si="1"/>
        <v>0</v>
      </c>
      <c r="G20" s="28"/>
      <c r="H20" s="28"/>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9" spans="2:2" x14ac:dyDescent="0.2">
      <c r="B39" s="123" t="s">
        <v>585</v>
      </c>
    </row>
    <row r="40" spans="2:2" x14ac:dyDescent="0.2">
      <c r="B40" s="13" t="s">
        <v>586</v>
      </c>
    </row>
    <row r="42" spans="2:2" ht="15" x14ac:dyDescent="0.25">
      <c r="B42" s="6" t="s">
        <v>584</v>
      </c>
    </row>
  </sheetData>
  <hyperlinks>
    <hyperlink ref="A2" location="Índice!A1" display="Índice" xr:uid="{ED02695E-5BF2-431D-A29B-D5322B6ABA47}"/>
    <hyperlink ref="B42" r:id="rId1" xr:uid="{E827A370-9FE4-4D80-8245-CE63C861DD59}"/>
  </hyperlinks>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79998168889431442"/>
  </sheetPr>
  <dimension ref="A2:AD40"/>
  <sheetViews>
    <sheetView showGridLines="0" workbookViewId="0"/>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30" ht="15" x14ac:dyDescent="0.25">
      <c r="A2" s="10" t="s">
        <v>23</v>
      </c>
    </row>
    <row r="5" spans="1:30" s="9" customFormat="1" ht="15" x14ac:dyDescent="0.25">
      <c r="A5" s="21" t="s">
        <v>140</v>
      </c>
    </row>
    <row r="6" spans="1:30" x14ac:dyDescent="0.2">
      <c r="A6" s="13" t="s">
        <v>118</v>
      </c>
    </row>
    <row r="7" spans="1:30" s="17" customFormat="1" x14ac:dyDescent="0.25"/>
    <row r="8" spans="1:30" ht="72" x14ac:dyDescent="0.2">
      <c r="A8" s="22" t="s">
        <v>49</v>
      </c>
      <c r="B8" s="23" t="s">
        <v>583</v>
      </c>
      <c r="C8" s="23" t="s">
        <v>119</v>
      </c>
      <c r="D8" s="23" t="s">
        <v>120</v>
      </c>
      <c r="E8" s="23" t="s">
        <v>121</v>
      </c>
      <c r="F8" s="23" t="s">
        <v>122</v>
      </c>
      <c r="G8" s="23" t="s">
        <v>123</v>
      </c>
      <c r="H8" s="23" t="s">
        <v>124</v>
      </c>
      <c r="M8" s="17"/>
      <c r="N8" s="17"/>
      <c r="O8" s="17"/>
      <c r="P8" s="17"/>
      <c r="Q8" s="17"/>
      <c r="R8" s="17"/>
      <c r="S8" s="17"/>
      <c r="T8" s="17"/>
      <c r="U8" s="17"/>
      <c r="V8" s="17"/>
      <c r="W8" s="17"/>
      <c r="X8" s="17"/>
      <c r="Y8" s="17"/>
      <c r="Z8" s="17"/>
      <c r="AA8" s="17"/>
      <c r="AB8" s="17"/>
      <c r="AC8" s="17"/>
      <c r="AD8" s="17"/>
    </row>
    <row r="9" spans="1:30" x14ac:dyDescent="0.2">
      <c r="A9" s="24">
        <v>45658</v>
      </c>
      <c r="B9" s="25">
        <v>149521</v>
      </c>
      <c r="C9" s="26">
        <v>1.0348241935483871</v>
      </c>
      <c r="D9" s="27">
        <f t="shared" ref="D9:D20" si="0">+B9*C9</f>
        <v>154727.9482435484</v>
      </c>
      <c r="E9" s="51">
        <v>1924.15</v>
      </c>
      <c r="F9" s="51">
        <f>+E9*100</f>
        <v>192415</v>
      </c>
      <c r="G9" s="28">
        <f t="shared" ref="G9:G20" si="1">+D9/F9</f>
        <v>0.80413662263102359</v>
      </c>
      <c r="H9" s="28">
        <f>+G9*$D$26</f>
        <v>15.684278820447069</v>
      </c>
      <c r="M9" s="17"/>
      <c r="N9" s="17"/>
      <c r="O9" s="17"/>
      <c r="P9" s="17"/>
      <c r="Q9" s="17"/>
      <c r="R9" s="17"/>
      <c r="S9" s="17"/>
      <c r="T9" s="17"/>
      <c r="U9" s="17"/>
      <c r="V9" s="17"/>
      <c r="W9" s="17"/>
      <c r="X9" s="17"/>
      <c r="Y9" s="17"/>
      <c r="Z9" s="17"/>
      <c r="AA9" s="17"/>
      <c r="AB9" s="17"/>
      <c r="AC9" s="17"/>
      <c r="AD9" s="17"/>
    </row>
    <row r="10" spans="1:30" x14ac:dyDescent="0.2">
      <c r="A10" s="24">
        <v>45689</v>
      </c>
      <c r="B10" s="25">
        <v>293499</v>
      </c>
      <c r="C10" s="26">
        <v>1.0416982142857141</v>
      </c>
      <c r="D10" s="27">
        <f t="shared" si="0"/>
        <v>305737.38419464277</v>
      </c>
      <c r="E10" s="51">
        <v>4077.74</v>
      </c>
      <c r="F10" s="51">
        <f t="shared" ref="F10:F20" si="2">+E10*100</f>
        <v>407774</v>
      </c>
      <c r="G10" s="28">
        <f t="shared" si="1"/>
        <v>0.74977164849804734</v>
      </c>
      <c r="H10" s="28">
        <f t="shared" ref="H10:H20" si="3">+G10*$D$26</f>
        <v>14.623917448547159</v>
      </c>
      <c r="M10" s="17"/>
      <c r="N10" s="17"/>
      <c r="O10" s="17"/>
      <c r="P10" s="17"/>
      <c r="Q10" s="17"/>
      <c r="R10" s="17"/>
      <c r="S10" s="17"/>
      <c r="T10" s="17"/>
      <c r="U10" s="17"/>
      <c r="V10" s="17"/>
      <c r="W10" s="17"/>
      <c r="X10" s="17"/>
      <c r="Y10" s="17"/>
      <c r="Z10" s="17"/>
      <c r="AA10" s="17"/>
      <c r="AB10" s="17"/>
      <c r="AC10" s="17"/>
      <c r="AD10" s="17"/>
    </row>
    <row r="11" spans="1:30" x14ac:dyDescent="0.2">
      <c r="A11" s="24">
        <v>45717</v>
      </c>
      <c r="B11" s="25">
        <v>92279</v>
      </c>
      <c r="C11" s="26">
        <v>1.0793870967741934</v>
      </c>
      <c r="D11" s="27">
        <f t="shared" si="0"/>
        <v>99604.761903225794</v>
      </c>
      <c r="E11" s="49">
        <v>1045.47</v>
      </c>
      <c r="F11" s="50">
        <f t="shared" si="2"/>
        <v>104547</v>
      </c>
      <c r="G11" s="28">
        <f t="shared" si="1"/>
        <v>0.95272711702129942</v>
      </c>
      <c r="H11" s="28">
        <f t="shared" si="3"/>
        <v>18.582461391040578</v>
      </c>
      <c r="M11" s="17"/>
      <c r="N11" s="17"/>
      <c r="O11" s="17"/>
      <c r="P11" s="17"/>
      <c r="Q11" s="17"/>
      <c r="R11" s="17"/>
      <c r="S11" s="17"/>
      <c r="T11" s="17"/>
      <c r="U11" s="17"/>
      <c r="V11" s="17"/>
      <c r="W11" s="17"/>
      <c r="X11" s="17"/>
      <c r="Y11" s="17"/>
      <c r="Z11" s="17"/>
      <c r="AA11" s="17"/>
      <c r="AB11" s="17"/>
      <c r="AC11" s="17"/>
      <c r="AD11" s="17"/>
    </row>
    <row r="12" spans="1:30" x14ac:dyDescent="0.2">
      <c r="A12" s="24">
        <v>45748</v>
      </c>
      <c r="B12" s="25">
        <v>371038</v>
      </c>
      <c r="C12" s="26">
        <v>1.1232216666666668</v>
      </c>
      <c r="D12" s="27">
        <f t="shared" si="0"/>
        <v>416757.92075666669</v>
      </c>
      <c r="E12" s="49">
        <v>5004.26</v>
      </c>
      <c r="F12" s="50">
        <f t="shared" si="2"/>
        <v>500426</v>
      </c>
      <c r="G12" s="28">
        <f t="shared" si="1"/>
        <v>0.83280629055378153</v>
      </c>
      <c r="H12" s="28">
        <f t="shared" si="3"/>
        <v>16.243466218129477</v>
      </c>
      <c r="M12" s="17"/>
      <c r="N12" s="17"/>
      <c r="O12" s="17"/>
      <c r="P12" s="17"/>
      <c r="Q12" s="17"/>
      <c r="R12" s="17"/>
      <c r="S12" s="17"/>
      <c r="T12" s="17"/>
      <c r="U12" s="17"/>
      <c r="V12" s="17"/>
      <c r="W12" s="17"/>
      <c r="X12" s="17"/>
      <c r="Y12" s="17"/>
      <c r="Z12" s="17"/>
      <c r="AA12" s="17"/>
      <c r="AB12" s="17"/>
      <c r="AC12" s="17"/>
      <c r="AD12" s="17"/>
    </row>
    <row r="13" spans="1:30" x14ac:dyDescent="0.2">
      <c r="A13" s="24">
        <v>45778</v>
      </c>
      <c r="B13" s="25">
        <v>1016264</v>
      </c>
      <c r="C13" s="26">
        <v>1.1281112903225807</v>
      </c>
      <c r="D13" s="27">
        <f t="shared" si="0"/>
        <v>1146458.8923483873</v>
      </c>
      <c r="E13" s="49">
        <v>13740.21</v>
      </c>
      <c r="F13" s="50">
        <f t="shared" si="2"/>
        <v>1374021</v>
      </c>
      <c r="G13" s="28">
        <f t="shared" si="1"/>
        <v>0.8343823655885807</v>
      </c>
      <c r="H13" s="28">
        <f t="shared" si="3"/>
        <v>16.274206765931986</v>
      </c>
      <c r="M13" s="17"/>
      <c r="N13" s="17"/>
      <c r="O13" s="17"/>
      <c r="P13" s="17"/>
      <c r="Q13" s="17"/>
      <c r="R13" s="17"/>
      <c r="S13" s="17"/>
      <c r="T13" s="17"/>
      <c r="U13" s="17"/>
      <c r="V13" s="17"/>
      <c r="W13" s="17"/>
      <c r="X13" s="17"/>
      <c r="Y13" s="17"/>
      <c r="Z13" s="17"/>
      <c r="AA13" s="17"/>
      <c r="AB13" s="17"/>
      <c r="AC13" s="17"/>
      <c r="AD13" s="17"/>
    </row>
    <row r="14" spans="1:30" x14ac:dyDescent="0.2">
      <c r="A14" s="24">
        <v>45809</v>
      </c>
      <c r="B14" s="25">
        <v>771079</v>
      </c>
      <c r="C14" s="26">
        <v>1.1527366666666667</v>
      </c>
      <c r="D14" s="27">
        <f t="shared" si="0"/>
        <v>888851.03619666677</v>
      </c>
      <c r="E14" s="49">
        <v>10286.51</v>
      </c>
      <c r="F14" s="50">
        <f t="shared" si="2"/>
        <v>1028651</v>
      </c>
      <c r="G14" s="28">
        <f t="shared" si="1"/>
        <v>0.8640938823728036</v>
      </c>
      <c r="H14" s="28">
        <f t="shared" si="3"/>
        <v>16.853714899633751</v>
      </c>
      <c r="M14" s="17"/>
      <c r="N14" s="17"/>
      <c r="O14" s="17"/>
      <c r="P14" s="17"/>
      <c r="Q14" s="17"/>
      <c r="R14" s="17"/>
      <c r="S14" s="17"/>
      <c r="T14" s="17"/>
      <c r="U14" s="17"/>
      <c r="V14" s="17"/>
      <c r="W14" s="17"/>
      <c r="X14" s="17"/>
      <c r="Y14" s="17"/>
      <c r="Z14" s="17"/>
      <c r="AA14" s="17"/>
      <c r="AB14" s="17"/>
      <c r="AC14" s="17"/>
      <c r="AD14" s="17"/>
    </row>
    <row r="15" spans="1:30" x14ac:dyDescent="0.2">
      <c r="A15" s="24">
        <v>45839</v>
      </c>
      <c r="B15" s="25">
        <v>252041</v>
      </c>
      <c r="C15" s="26">
        <v>1.1682370967741935</v>
      </c>
      <c r="D15" s="27">
        <f t="shared" si="0"/>
        <v>294443.64610806451</v>
      </c>
      <c r="E15" s="51">
        <v>3147.3</v>
      </c>
      <c r="F15" s="50">
        <f t="shared" ref="F15" si="4">+E15*100</f>
        <v>314730</v>
      </c>
      <c r="G15" s="28">
        <f t="shared" ref="G15" si="5">+D15/F15</f>
        <v>0.93554362821486514</v>
      </c>
      <c r="H15" s="28">
        <f t="shared" ref="H15" si="6">+G15*$D$26</f>
        <v>18.247306117716072</v>
      </c>
      <c r="M15" s="17"/>
      <c r="N15" s="17"/>
      <c r="O15" s="17"/>
      <c r="P15" s="17"/>
      <c r="Q15" s="17"/>
      <c r="R15" s="17"/>
      <c r="S15" s="17"/>
      <c r="T15" s="17"/>
      <c r="U15" s="17"/>
      <c r="V15" s="17"/>
      <c r="W15" s="17"/>
      <c r="X15" s="17"/>
      <c r="Y15" s="17"/>
      <c r="Z15" s="17"/>
      <c r="AA15" s="17"/>
      <c r="AB15" s="17"/>
      <c r="AC15" s="17"/>
      <c r="AD15" s="17"/>
    </row>
    <row r="16" spans="1:30" x14ac:dyDescent="0.2">
      <c r="A16" s="24">
        <v>45870</v>
      </c>
      <c r="B16" s="25">
        <v>158795</v>
      </c>
      <c r="C16" s="26">
        <v>1.1649951612903224</v>
      </c>
      <c r="D16" s="27">
        <f t="shared" si="0"/>
        <v>184995.40663709675</v>
      </c>
      <c r="E16" s="51">
        <v>2105.37</v>
      </c>
      <c r="F16" s="51">
        <f t="shared" si="2"/>
        <v>210537</v>
      </c>
      <c r="G16" s="28">
        <f t="shared" si="1"/>
        <v>0.87868358833410165</v>
      </c>
      <c r="H16" s="28">
        <f t="shared" si="3"/>
        <v>17.138279748149966</v>
      </c>
      <c r="M16" s="17"/>
      <c r="N16" s="17"/>
      <c r="O16" s="17"/>
      <c r="P16" s="17"/>
      <c r="Q16" s="17"/>
      <c r="R16" s="17"/>
      <c r="S16" s="17"/>
      <c r="T16" s="17"/>
      <c r="U16" s="17"/>
      <c r="V16" s="17"/>
      <c r="W16" s="17"/>
      <c r="X16" s="17"/>
      <c r="Y16" s="17"/>
      <c r="Z16" s="17"/>
      <c r="AA16" s="17"/>
      <c r="AB16" s="17"/>
      <c r="AC16" s="17"/>
      <c r="AD16" s="17"/>
    </row>
    <row r="17" spans="1:30" x14ac:dyDescent="0.2">
      <c r="A17" s="24">
        <v>45901</v>
      </c>
      <c r="B17" s="25">
        <v>101343</v>
      </c>
      <c r="C17" s="26">
        <v>1.1732733333333336</v>
      </c>
      <c r="D17" s="27">
        <f t="shared" si="0"/>
        <v>118903.03942000003</v>
      </c>
      <c r="E17" s="51">
        <v>1493.59</v>
      </c>
      <c r="F17" s="51">
        <f t="shared" si="2"/>
        <v>149359</v>
      </c>
      <c r="G17" s="28">
        <f t="shared" si="1"/>
        <v>0.7960888826250847</v>
      </c>
      <c r="H17" s="28">
        <f t="shared" si="3"/>
        <v>15.527311714889027</v>
      </c>
      <c r="M17" s="17"/>
      <c r="N17" s="17"/>
      <c r="O17" s="17"/>
      <c r="P17" s="17"/>
      <c r="Q17" s="17"/>
      <c r="R17" s="17"/>
      <c r="S17" s="17"/>
      <c r="T17" s="17"/>
      <c r="U17" s="17"/>
      <c r="V17" s="17"/>
      <c r="W17" s="17"/>
      <c r="X17" s="17"/>
      <c r="Y17" s="17"/>
      <c r="Z17" s="17"/>
      <c r="AA17" s="17"/>
      <c r="AB17" s="17"/>
      <c r="AC17" s="17"/>
      <c r="AD17" s="17"/>
    </row>
    <row r="18" spans="1:30" x14ac:dyDescent="0.2">
      <c r="A18" s="24">
        <v>45931</v>
      </c>
      <c r="B18" s="25">
        <v>380386</v>
      </c>
      <c r="C18" s="26">
        <v>1.1641983870967743</v>
      </c>
      <c r="D18" s="27">
        <f t="shared" si="0"/>
        <v>442844.7676741936</v>
      </c>
      <c r="E18" s="51">
        <v>5504.41</v>
      </c>
      <c r="F18" s="51">
        <f t="shared" si="2"/>
        <v>550441</v>
      </c>
      <c r="G18" s="28">
        <f t="shared" si="1"/>
        <v>0.80452722030915869</v>
      </c>
      <c r="H18" s="28">
        <f t="shared" si="3"/>
        <v>15.691897230948566</v>
      </c>
      <c r="M18" s="17"/>
      <c r="N18" s="17"/>
      <c r="O18" s="17"/>
      <c r="P18" s="17"/>
      <c r="Q18" s="17"/>
      <c r="R18" s="17"/>
      <c r="S18" s="17"/>
      <c r="T18" s="17"/>
      <c r="U18" s="17"/>
      <c r="V18" s="17"/>
      <c r="W18" s="17"/>
      <c r="X18" s="17"/>
      <c r="Y18" s="17"/>
      <c r="Z18" s="17"/>
      <c r="AA18" s="17"/>
      <c r="AB18" s="17"/>
      <c r="AC18" s="17"/>
      <c r="AD18" s="17"/>
    </row>
    <row r="19" spans="1:30" x14ac:dyDescent="0.2">
      <c r="A19" s="24">
        <v>45962</v>
      </c>
      <c r="B19" s="25">
        <v>0</v>
      </c>
      <c r="C19" s="26">
        <v>1.1562866666666667</v>
      </c>
      <c r="D19" s="27">
        <f t="shared" si="0"/>
        <v>0</v>
      </c>
      <c r="E19" s="51">
        <v>0</v>
      </c>
      <c r="F19" s="51">
        <f t="shared" si="2"/>
        <v>0</v>
      </c>
      <c r="G19" s="28"/>
      <c r="H19" s="28"/>
      <c r="M19" s="17"/>
      <c r="N19" s="17"/>
      <c r="O19" s="17"/>
      <c r="P19" s="17"/>
      <c r="Q19" s="17"/>
      <c r="R19" s="17"/>
      <c r="S19" s="17"/>
      <c r="T19" s="17"/>
      <c r="U19" s="17"/>
      <c r="V19" s="17"/>
      <c r="W19" s="17"/>
      <c r="X19" s="17"/>
      <c r="Y19" s="17"/>
      <c r="Z19" s="17"/>
      <c r="AA19" s="17"/>
      <c r="AB19" s="17"/>
      <c r="AC19" s="17"/>
      <c r="AD19" s="17"/>
    </row>
    <row r="20" spans="1:30" x14ac:dyDescent="0.2">
      <c r="A20" s="24">
        <v>45992</v>
      </c>
      <c r="B20" s="25">
        <v>311701</v>
      </c>
      <c r="C20" s="26">
        <v>1.1715225806451615</v>
      </c>
      <c r="D20" s="27">
        <f t="shared" si="0"/>
        <v>365164.75990967749</v>
      </c>
      <c r="E20" s="51">
        <v>4252.32</v>
      </c>
      <c r="F20" s="51">
        <f t="shared" si="2"/>
        <v>425232</v>
      </c>
      <c r="G20" s="28">
        <f t="shared" si="1"/>
        <v>0.85874242745060925</v>
      </c>
      <c r="H20" s="28">
        <f t="shared" si="3"/>
        <v>16.749337473295263</v>
      </c>
      <c r="M20" s="17"/>
      <c r="N20" s="17"/>
      <c r="O20" s="17"/>
      <c r="P20" s="17"/>
      <c r="Q20" s="17"/>
      <c r="R20" s="17"/>
      <c r="S20" s="17"/>
      <c r="T20" s="17"/>
      <c r="U20" s="17"/>
      <c r="V20" s="17"/>
      <c r="W20" s="17"/>
      <c r="X20" s="17"/>
      <c r="Y20" s="17"/>
      <c r="Z20" s="17"/>
      <c r="AA20" s="17"/>
      <c r="AB20" s="17"/>
      <c r="AC20" s="17"/>
      <c r="AD20" s="17"/>
    </row>
    <row r="21" spans="1:30" x14ac:dyDescent="0.2">
      <c r="M21" s="17"/>
      <c r="N21" s="17"/>
      <c r="O21" s="17"/>
      <c r="P21" s="17"/>
      <c r="Q21" s="17"/>
      <c r="R21" s="17"/>
      <c r="S21" s="17"/>
      <c r="T21" s="17"/>
      <c r="U21" s="17"/>
      <c r="V21" s="17"/>
      <c r="W21" s="17"/>
      <c r="X21" s="17"/>
      <c r="Y21" s="17"/>
      <c r="Z21" s="17"/>
      <c r="AA21" s="17"/>
      <c r="AB21" s="17"/>
      <c r="AC21" s="17"/>
      <c r="AD21" s="17"/>
    </row>
    <row r="22" spans="1:30" x14ac:dyDescent="0.2">
      <c r="A22" s="29" t="s">
        <v>52</v>
      </c>
      <c r="B22" s="13" t="s">
        <v>125</v>
      </c>
    </row>
    <row r="23" spans="1:30" x14ac:dyDescent="0.2">
      <c r="A23" s="16" t="s">
        <v>53</v>
      </c>
      <c r="B23" s="18" t="s">
        <v>54</v>
      </c>
      <c r="C23" s="17"/>
      <c r="D23" s="17"/>
    </row>
    <row r="24" spans="1:30" x14ac:dyDescent="0.2">
      <c r="A24" s="19"/>
      <c r="B24" s="18" t="s">
        <v>55</v>
      </c>
      <c r="C24" s="17"/>
      <c r="D24" s="20">
        <v>43</v>
      </c>
    </row>
    <row r="25" spans="1:30" x14ac:dyDescent="0.2">
      <c r="A25" s="19"/>
      <c r="B25" s="18" t="s">
        <v>56</v>
      </c>
      <c r="C25" s="17"/>
      <c r="D25" s="20">
        <v>2.2046199999999998</v>
      </c>
    </row>
    <row r="26" spans="1:30" x14ac:dyDescent="0.2">
      <c r="A26" s="19"/>
      <c r="B26" s="18" t="s">
        <v>57</v>
      </c>
      <c r="C26" s="17"/>
      <c r="D26" s="20">
        <f>+D24/D25</f>
        <v>19.504495105732509</v>
      </c>
    </row>
    <row r="27" spans="1:30" x14ac:dyDescent="0.2">
      <c r="A27" s="30" t="s">
        <v>58</v>
      </c>
      <c r="B27" s="18" t="s">
        <v>126</v>
      </c>
    </row>
    <row r="37" spans="2:2" x14ac:dyDescent="0.2">
      <c r="B37" s="123" t="s">
        <v>585</v>
      </c>
    </row>
    <row r="38" spans="2:2" x14ac:dyDescent="0.2">
      <c r="B38" s="13" t="s">
        <v>586</v>
      </c>
    </row>
    <row r="40" spans="2:2" ht="15" x14ac:dyDescent="0.25">
      <c r="B40" s="6" t="s">
        <v>584</v>
      </c>
    </row>
  </sheetData>
  <hyperlinks>
    <hyperlink ref="A2" location="Índice!A1" display="Índice" xr:uid="{5D34815A-A0F1-42FA-9695-173DFEC5DC1B}"/>
    <hyperlink ref="B40" r:id="rId1" xr:uid="{2735662A-87E1-469E-9FCE-AAA65DFFFF80}"/>
  </hyperlinks>
  <pageMargins left="0.7" right="0.7" top="0.75" bottom="0.75" header="0.3" footer="0.3"/>
  <pageSetup orientation="portrait" horizont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29"/>
  <sheetViews>
    <sheetView showGridLines="0" workbookViewId="0"/>
  </sheetViews>
  <sheetFormatPr baseColWidth="10" defaultColWidth="11.42578125" defaultRowHeight="12" x14ac:dyDescent="0.2"/>
  <cols>
    <col min="1" max="1" width="11.42578125" style="13"/>
    <col min="2" max="2" width="8.5703125" style="13" customWidth="1"/>
    <col min="3" max="3" width="18.140625" style="13" bestFit="1" customWidth="1"/>
    <col min="4" max="4" width="16.28515625" style="13" customWidth="1"/>
    <col min="5" max="5" width="13.5703125" style="13" customWidth="1"/>
    <col min="6" max="6" width="16.7109375" style="13" customWidth="1"/>
    <col min="7" max="16384" width="11.42578125" style="13"/>
  </cols>
  <sheetData>
    <row r="2" spans="1:6" ht="15" x14ac:dyDescent="0.25">
      <c r="A2" s="135" t="s">
        <v>23</v>
      </c>
    </row>
    <row r="5" spans="1:6" s="136" customFormat="1" ht="15.75" x14ac:dyDescent="0.25">
      <c r="A5" s="12" t="s">
        <v>147</v>
      </c>
    </row>
    <row r="6" spans="1:6" x14ac:dyDescent="0.2">
      <c r="A6" s="13" t="s">
        <v>148</v>
      </c>
    </row>
    <row r="8" spans="1:6" ht="48" x14ac:dyDescent="0.2">
      <c r="B8" s="129" t="s">
        <v>149</v>
      </c>
      <c r="C8" s="129" t="s">
        <v>150</v>
      </c>
      <c r="D8" s="128" t="s">
        <v>151</v>
      </c>
      <c r="E8" s="128" t="s">
        <v>152</v>
      </c>
      <c r="F8" s="128" t="s">
        <v>153</v>
      </c>
    </row>
    <row r="9" spans="1:6" x14ac:dyDescent="0.2">
      <c r="B9" s="130">
        <v>45658</v>
      </c>
      <c r="C9" s="124"/>
      <c r="D9" s="125"/>
      <c r="E9" s="126" t="str">
        <f>+IFERROR(D9/C9," ")</f>
        <v xml:space="preserve"> </v>
      </c>
      <c r="F9" s="126" t="str">
        <f>+IFERROR(E9*$E$26," ")</f>
        <v xml:space="preserve"> </v>
      </c>
    </row>
    <row r="10" spans="1:6" x14ac:dyDescent="0.2">
      <c r="B10" s="130">
        <v>45689</v>
      </c>
      <c r="C10" s="124"/>
      <c r="D10" s="125"/>
      <c r="E10" s="126" t="str">
        <f t="shared" ref="E10:E20" si="0">+IFERROR(D10/C10," ")</f>
        <v xml:space="preserve"> </v>
      </c>
      <c r="F10" s="126" t="str">
        <f t="shared" ref="F10:F20" si="1">+IFERROR(E10*$E$26," ")</f>
        <v xml:space="preserve"> </v>
      </c>
    </row>
    <row r="11" spans="1:6" x14ac:dyDescent="0.2">
      <c r="B11" s="130">
        <v>45717</v>
      </c>
      <c r="C11" s="124"/>
      <c r="D11" s="125"/>
      <c r="E11" s="126" t="str">
        <f t="shared" si="0"/>
        <v xml:space="preserve"> </v>
      </c>
      <c r="F11" s="126" t="str">
        <f t="shared" si="1"/>
        <v xml:space="preserve"> </v>
      </c>
    </row>
    <row r="12" spans="1:6" x14ac:dyDescent="0.2">
      <c r="B12" s="130">
        <v>45748</v>
      </c>
      <c r="C12" s="124"/>
      <c r="D12" s="125"/>
      <c r="E12" s="126" t="str">
        <f t="shared" si="0"/>
        <v xml:space="preserve"> </v>
      </c>
      <c r="F12" s="126" t="str">
        <f t="shared" si="1"/>
        <v xml:space="preserve"> </v>
      </c>
    </row>
    <row r="13" spans="1:6" x14ac:dyDescent="0.2">
      <c r="B13" s="130">
        <v>45778</v>
      </c>
      <c r="C13" s="124"/>
      <c r="D13" s="125"/>
      <c r="E13" s="126" t="str">
        <f t="shared" si="0"/>
        <v xml:space="preserve"> </v>
      </c>
      <c r="F13" s="126" t="str">
        <f t="shared" si="1"/>
        <v xml:space="preserve"> </v>
      </c>
    </row>
    <row r="14" spans="1:6" x14ac:dyDescent="0.2">
      <c r="B14" s="130">
        <v>45809</v>
      </c>
      <c r="C14" s="124"/>
      <c r="D14" s="125"/>
      <c r="E14" s="126" t="str">
        <f t="shared" si="0"/>
        <v xml:space="preserve"> </v>
      </c>
      <c r="F14" s="126" t="str">
        <f t="shared" si="1"/>
        <v xml:space="preserve"> </v>
      </c>
    </row>
    <row r="15" spans="1:6" x14ac:dyDescent="0.2">
      <c r="B15" s="130">
        <v>45839</v>
      </c>
      <c r="C15" s="124"/>
      <c r="D15" s="125"/>
      <c r="E15" s="126" t="str">
        <f t="shared" si="0"/>
        <v xml:space="preserve"> </v>
      </c>
      <c r="F15" s="126" t="str">
        <f t="shared" si="1"/>
        <v xml:space="preserve"> </v>
      </c>
    </row>
    <row r="16" spans="1:6" x14ac:dyDescent="0.2">
      <c r="B16" s="130">
        <v>45870</v>
      </c>
      <c r="C16" s="124"/>
      <c r="D16" s="125"/>
      <c r="E16" s="126" t="str">
        <f t="shared" si="0"/>
        <v xml:space="preserve"> </v>
      </c>
      <c r="F16" s="126" t="str">
        <f t="shared" si="1"/>
        <v xml:space="preserve"> </v>
      </c>
    </row>
    <row r="17" spans="1:6" x14ac:dyDescent="0.2">
      <c r="B17" s="130">
        <v>45901</v>
      </c>
      <c r="C17" s="124"/>
      <c r="D17" s="125"/>
      <c r="E17" s="126" t="str">
        <f t="shared" si="0"/>
        <v xml:space="preserve"> </v>
      </c>
      <c r="F17" s="126" t="str">
        <f t="shared" si="1"/>
        <v xml:space="preserve"> </v>
      </c>
    </row>
    <row r="18" spans="1:6" x14ac:dyDescent="0.2">
      <c r="B18" s="130">
        <v>45931</v>
      </c>
      <c r="C18" s="124"/>
      <c r="D18" s="125"/>
      <c r="E18" s="126" t="str">
        <f t="shared" si="0"/>
        <v xml:space="preserve"> </v>
      </c>
      <c r="F18" s="126" t="str">
        <f t="shared" si="1"/>
        <v xml:space="preserve"> </v>
      </c>
    </row>
    <row r="19" spans="1:6" x14ac:dyDescent="0.2">
      <c r="B19" s="130">
        <v>45962</v>
      </c>
      <c r="C19" s="124"/>
      <c r="D19" s="125"/>
      <c r="E19" s="126" t="str">
        <f t="shared" si="0"/>
        <v xml:space="preserve"> </v>
      </c>
      <c r="F19" s="126" t="str">
        <f t="shared" si="1"/>
        <v xml:space="preserve"> </v>
      </c>
    </row>
    <row r="20" spans="1:6" x14ac:dyDescent="0.2">
      <c r="B20" s="130">
        <v>45992</v>
      </c>
      <c r="C20" s="127"/>
      <c r="D20" s="125"/>
      <c r="E20" s="126" t="str">
        <f t="shared" si="0"/>
        <v xml:space="preserve"> </v>
      </c>
      <c r="F20" s="126" t="str">
        <f t="shared" si="1"/>
        <v xml:space="preserve"> </v>
      </c>
    </row>
    <row r="22" spans="1:6" x14ac:dyDescent="0.2">
      <c r="A22" s="30"/>
    </row>
    <row r="23" spans="1:6" x14ac:dyDescent="0.2">
      <c r="A23" s="30" t="s">
        <v>53</v>
      </c>
      <c r="B23" s="20" t="s">
        <v>54</v>
      </c>
      <c r="C23" s="20"/>
      <c r="D23" s="37"/>
      <c r="E23" s="20"/>
    </row>
    <row r="24" spans="1:6" x14ac:dyDescent="0.2">
      <c r="B24" s="20" t="s">
        <v>55</v>
      </c>
      <c r="C24" s="37"/>
      <c r="D24" s="37"/>
      <c r="E24" s="20">
        <v>43</v>
      </c>
    </row>
    <row r="25" spans="1:6" x14ac:dyDescent="0.2">
      <c r="B25" s="20" t="s">
        <v>56</v>
      </c>
      <c r="C25" s="37"/>
      <c r="D25" s="37"/>
      <c r="E25" s="20">
        <v>2.2046199999999998</v>
      </c>
    </row>
    <row r="26" spans="1:6" x14ac:dyDescent="0.2">
      <c r="B26" s="20" t="s">
        <v>57</v>
      </c>
      <c r="C26" s="37"/>
      <c r="D26" s="37"/>
      <c r="E26" s="20">
        <f>+E24/E25</f>
        <v>19.504495105732509</v>
      </c>
    </row>
    <row r="29" spans="1:6" x14ac:dyDescent="0.2">
      <c r="A29" s="137" t="s">
        <v>547</v>
      </c>
    </row>
  </sheetData>
  <hyperlinks>
    <hyperlink ref="A2" location="Índice!A1" display="Índice" xr:uid="{0C656577-0551-4EE8-9B9D-936692FA198B}"/>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79998168889431442"/>
  </sheetPr>
  <dimension ref="A2:H34"/>
  <sheetViews>
    <sheetView showGridLines="0" workbookViewId="0"/>
  </sheetViews>
  <sheetFormatPr baseColWidth="10" defaultColWidth="11.42578125" defaultRowHeight="12" x14ac:dyDescent="0.2"/>
  <cols>
    <col min="1" max="1" width="10.1406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141</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5595302</v>
      </c>
      <c r="C9" s="26">
        <v>1.0348241935483871</v>
      </c>
      <c r="D9" s="27">
        <f>+B9*C9</f>
        <v>5790153.8798096776</v>
      </c>
      <c r="E9" s="49">
        <v>87026.99</v>
      </c>
      <c r="F9" s="50">
        <f>+E9*100</f>
        <v>8702699</v>
      </c>
      <c r="G9" s="28">
        <f>+D9/F9</f>
        <v>0.66532852392225417</v>
      </c>
      <c r="H9" s="28">
        <f>+G9*$D$26</f>
        <v>12.976896938545842</v>
      </c>
    </row>
    <row r="10" spans="1:8" x14ac:dyDescent="0.2">
      <c r="A10" s="24">
        <v>45689</v>
      </c>
      <c r="B10" s="25">
        <v>6002375</v>
      </c>
      <c r="C10" s="26">
        <v>1.0416982142857141</v>
      </c>
      <c r="D10" s="27">
        <f t="shared" ref="D10:D20" si="0">+B10*C10</f>
        <v>6252663.3189732134</v>
      </c>
      <c r="E10" s="49">
        <v>86540.77</v>
      </c>
      <c r="F10" s="50">
        <f t="shared" ref="F10:F20" si="1">+E10*100</f>
        <v>8654077</v>
      </c>
      <c r="G10" s="28">
        <f t="shared" ref="G10:G20" si="2">+D10/F10</f>
        <v>0.72251071015120538</v>
      </c>
      <c r="H10" s="28">
        <f t="shared" ref="H10:H20" si="3">+G10*$D$26</f>
        <v>14.092206609983505</v>
      </c>
    </row>
    <row r="11" spans="1:8" x14ac:dyDescent="0.2">
      <c r="A11" s="24">
        <v>45717</v>
      </c>
      <c r="B11" s="25">
        <v>3937892</v>
      </c>
      <c r="C11" s="26">
        <v>1.0793870967741934</v>
      </c>
      <c r="D11" s="27">
        <f t="shared" si="0"/>
        <v>4250509.8132903222</v>
      </c>
      <c r="E11" s="49">
        <v>51070.53</v>
      </c>
      <c r="F11" s="50">
        <f t="shared" si="1"/>
        <v>5107053</v>
      </c>
      <c r="G11" s="28">
        <f t="shared" si="2"/>
        <v>0.83228229926149622</v>
      </c>
      <c r="H11" s="28">
        <f t="shared" si="3"/>
        <v>16.233246032533653</v>
      </c>
    </row>
    <row r="12" spans="1:8" x14ac:dyDescent="0.2">
      <c r="A12" s="24">
        <v>45748</v>
      </c>
      <c r="B12" s="25">
        <v>3628616</v>
      </c>
      <c r="C12" s="26">
        <v>1.1232216666666668</v>
      </c>
      <c r="D12" s="27">
        <f t="shared" si="0"/>
        <v>4075740.1112133339</v>
      </c>
      <c r="E12" s="49">
        <v>48277.91</v>
      </c>
      <c r="F12" s="50">
        <f t="shared" si="1"/>
        <v>4827791</v>
      </c>
      <c r="G12" s="28">
        <f t="shared" si="2"/>
        <v>0.84422463839328044</v>
      </c>
      <c r="H12" s="28">
        <f t="shared" si="3"/>
        <v>16.466175327680535</v>
      </c>
    </row>
    <row r="13" spans="1:8" x14ac:dyDescent="0.2">
      <c r="A13" s="24">
        <v>45778</v>
      </c>
      <c r="B13" s="25">
        <v>3323229</v>
      </c>
      <c r="C13" s="26">
        <v>1.1281112903225807</v>
      </c>
      <c r="D13" s="27">
        <f t="shared" si="0"/>
        <v>3748972.1552274195</v>
      </c>
      <c r="E13" s="49">
        <v>45116.51</v>
      </c>
      <c r="F13" s="50">
        <f t="shared" si="1"/>
        <v>4511651</v>
      </c>
      <c r="G13" s="28">
        <f t="shared" si="2"/>
        <v>0.83095349246371664</v>
      </c>
      <c r="H13" s="28">
        <f t="shared" si="3"/>
        <v>16.207328326849897</v>
      </c>
    </row>
    <row r="14" spans="1:8" x14ac:dyDescent="0.2">
      <c r="A14" s="24">
        <v>45809</v>
      </c>
      <c r="B14" s="25">
        <v>3852540</v>
      </c>
      <c r="C14" s="26">
        <v>1.1527366666666667</v>
      </c>
      <c r="D14" s="27">
        <f t="shared" si="0"/>
        <v>4440964.1178000001</v>
      </c>
      <c r="E14" s="49">
        <v>52646.05</v>
      </c>
      <c r="F14" s="50">
        <f t="shared" si="1"/>
        <v>5264605</v>
      </c>
      <c r="G14" s="28">
        <f t="shared" si="2"/>
        <v>0.84355124796637171</v>
      </c>
      <c r="H14" s="28">
        <f t="shared" si="3"/>
        <v>16.453041187394646</v>
      </c>
    </row>
    <row r="15" spans="1:8" x14ac:dyDescent="0.2">
      <c r="A15" s="24">
        <v>45839</v>
      </c>
      <c r="B15" s="25">
        <v>3966408</v>
      </c>
      <c r="C15" s="26">
        <v>1.1682370967741935</v>
      </c>
      <c r="D15" s="27">
        <f>+B15*C15</f>
        <v>4633704.9665419357</v>
      </c>
      <c r="E15" s="49">
        <v>53223.73</v>
      </c>
      <c r="F15" s="50">
        <f>+E15*100</f>
        <v>5322373</v>
      </c>
      <c r="G15" s="28">
        <f>+D15/F15</f>
        <v>0.8706088367992878</v>
      </c>
      <c r="H15" s="28">
        <f>+G15*$D$26</f>
        <v>16.980785796359182</v>
      </c>
    </row>
    <row r="16" spans="1:8" x14ac:dyDescent="0.2">
      <c r="A16" s="24">
        <v>45870</v>
      </c>
      <c r="B16" s="25">
        <v>2291586</v>
      </c>
      <c r="C16" s="26">
        <v>1.1649951612903224</v>
      </c>
      <c r="D16" s="27">
        <f t="shared" si="0"/>
        <v>2669686.6016806448</v>
      </c>
      <c r="E16" s="49">
        <v>33614.5</v>
      </c>
      <c r="F16" s="50">
        <f t="shared" si="1"/>
        <v>3361450</v>
      </c>
      <c r="G16" s="28">
        <f t="shared" si="2"/>
        <v>0.79420684576020606</v>
      </c>
      <c r="H16" s="28">
        <f t="shared" si="3"/>
        <v>15.490603536069193</v>
      </c>
    </row>
    <row r="17" spans="1:8" x14ac:dyDescent="0.2">
      <c r="A17" s="24">
        <v>45901</v>
      </c>
      <c r="B17" s="25">
        <v>2065734</v>
      </c>
      <c r="C17" s="26">
        <v>1.1732733333333336</v>
      </c>
      <c r="D17" s="27">
        <f t="shared" si="0"/>
        <v>2423670.6159600005</v>
      </c>
      <c r="E17" s="49">
        <v>29919.9</v>
      </c>
      <c r="F17" s="50">
        <f t="shared" si="1"/>
        <v>2991990</v>
      </c>
      <c r="G17" s="28">
        <f t="shared" si="2"/>
        <v>0.81005304695537106</v>
      </c>
      <c r="H17" s="28">
        <f t="shared" si="3"/>
        <v>15.799675689724742</v>
      </c>
    </row>
    <row r="18" spans="1:8" x14ac:dyDescent="0.2">
      <c r="A18" s="24">
        <v>45931</v>
      </c>
      <c r="B18" s="25">
        <v>2701484</v>
      </c>
      <c r="C18" s="26">
        <v>1.1641983870967743</v>
      </c>
      <c r="D18" s="27">
        <f t="shared" si="0"/>
        <v>3145063.3155677421</v>
      </c>
      <c r="E18" s="49">
        <v>37346.03</v>
      </c>
      <c r="F18" s="50">
        <f t="shared" si="1"/>
        <v>3734603</v>
      </c>
      <c r="G18" s="28">
        <f t="shared" si="2"/>
        <v>0.84214127058960275</v>
      </c>
      <c r="H18" s="28">
        <f t="shared" si="3"/>
        <v>16.425540290550263</v>
      </c>
    </row>
    <row r="19" spans="1:8" x14ac:dyDescent="0.2">
      <c r="A19" s="24">
        <v>45962</v>
      </c>
      <c r="B19" s="25">
        <v>1497352</v>
      </c>
      <c r="C19" s="26">
        <v>1.1562866666666667</v>
      </c>
      <c r="D19" s="27">
        <f t="shared" si="0"/>
        <v>1731368.1529066667</v>
      </c>
      <c r="E19" s="49">
        <v>20542.240000000002</v>
      </c>
      <c r="F19" s="50">
        <f t="shared" si="1"/>
        <v>2054224.0000000002</v>
      </c>
      <c r="G19" s="28">
        <f t="shared" si="2"/>
        <v>0.84283318319066791</v>
      </c>
      <c r="H19" s="28">
        <f t="shared" si="3"/>
        <v>16.439035696491334</v>
      </c>
    </row>
    <row r="20" spans="1:8" x14ac:dyDescent="0.2">
      <c r="A20" s="24">
        <v>45992</v>
      </c>
      <c r="B20" s="25">
        <v>2194055</v>
      </c>
      <c r="C20" s="26">
        <v>1.1715225806451615</v>
      </c>
      <c r="D20" s="27">
        <f t="shared" si="0"/>
        <v>2570384.9756774199</v>
      </c>
      <c r="E20" s="49">
        <v>30900.61</v>
      </c>
      <c r="F20" s="50">
        <f t="shared" si="1"/>
        <v>3090061</v>
      </c>
      <c r="G20" s="28">
        <f t="shared" si="2"/>
        <v>0.83182337684512375</v>
      </c>
      <c r="H20" s="28">
        <f t="shared" si="3"/>
        <v>16.224294982509605</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508A8E68-0C01-43AD-966D-6CDA30951FEE}"/>
    <hyperlink ref="B34" r:id="rId1" xr:uid="{EDB50534-1FF6-43B4-B824-B3598FCB1CBC}"/>
  </hyperlinks>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79998168889431442"/>
  </sheetPr>
  <dimension ref="A2:H34"/>
  <sheetViews>
    <sheetView showGridLines="0" workbookViewId="0"/>
  </sheetViews>
  <sheetFormatPr baseColWidth="10" defaultColWidth="11.42578125" defaultRowHeight="12" x14ac:dyDescent="0.2"/>
  <cols>
    <col min="1" max="1" width="9"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142</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635428</v>
      </c>
      <c r="C9" s="26">
        <v>1.0348241935483871</v>
      </c>
      <c r="D9" s="27">
        <f>+B9*C9</f>
        <v>657556.26765806449</v>
      </c>
      <c r="E9" s="49">
        <v>8686.24</v>
      </c>
      <c r="F9" s="50">
        <f>+E9*100</f>
        <v>868624</v>
      </c>
      <c r="G9" s="28">
        <f>+D9/F9</f>
        <v>0.75700909445060749</v>
      </c>
      <c r="H9" s="28">
        <f>+G9*$D$26</f>
        <v>14.765080177706873</v>
      </c>
    </row>
    <row r="10" spans="1:8" x14ac:dyDescent="0.2">
      <c r="A10" s="24">
        <v>45689</v>
      </c>
      <c r="B10" s="25">
        <v>807217</v>
      </c>
      <c r="C10" s="26">
        <v>1.0416982142857141</v>
      </c>
      <c r="D10" s="27">
        <f t="shared" ref="D10:D20" si="0">+B10*C10</f>
        <v>840876.50744107121</v>
      </c>
      <c r="E10" s="49">
        <v>10886.96</v>
      </c>
      <c r="F10" s="50">
        <f t="shared" ref="F10:F20" si="1">+E10*100</f>
        <v>1088696</v>
      </c>
      <c r="G10" s="28">
        <f t="shared" ref="G10:G20" si="2">+D10/F10</f>
        <v>0.77237034713186348</v>
      </c>
      <c r="H10" s="28">
        <f t="shared" ref="H10:H20" si="3">+G10*$D$26</f>
        <v>15.06469365544635</v>
      </c>
    </row>
    <row r="11" spans="1:8" x14ac:dyDescent="0.2">
      <c r="A11" s="24">
        <v>45717</v>
      </c>
      <c r="B11" s="25">
        <v>567743</v>
      </c>
      <c r="C11" s="26">
        <v>1.0793870967741934</v>
      </c>
      <c r="D11" s="27">
        <f t="shared" si="0"/>
        <v>612814.46848387085</v>
      </c>
      <c r="E11" s="49">
        <v>7840.26</v>
      </c>
      <c r="F11" s="50">
        <f t="shared" si="1"/>
        <v>784026</v>
      </c>
      <c r="G11" s="28">
        <f t="shared" si="2"/>
        <v>0.78162518651660895</v>
      </c>
      <c r="H11" s="28">
        <f t="shared" si="3"/>
        <v>15.245204624930459</v>
      </c>
    </row>
    <row r="12" spans="1:8" x14ac:dyDescent="0.2">
      <c r="A12" s="24">
        <v>45748</v>
      </c>
      <c r="B12" s="25">
        <v>582754</v>
      </c>
      <c r="C12" s="26">
        <v>1.1232216666666668</v>
      </c>
      <c r="D12" s="27">
        <f t="shared" si="0"/>
        <v>654561.91913666669</v>
      </c>
      <c r="E12" s="49">
        <v>8039.35</v>
      </c>
      <c r="F12" s="50">
        <f t="shared" si="1"/>
        <v>803935</v>
      </c>
      <c r="G12" s="28">
        <f t="shared" si="2"/>
        <v>0.8141975646497126</v>
      </c>
      <c r="H12" s="28">
        <f t="shared" si="3"/>
        <v>15.880512414809647</v>
      </c>
    </row>
    <row r="13" spans="1:8" x14ac:dyDescent="0.2">
      <c r="A13" s="24">
        <v>45778</v>
      </c>
      <c r="B13" s="25">
        <v>750349</v>
      </c>
      <c r="C13" s="26">
        <v>1.1281112903225807</v>
      </c>
      <c r="D13" s="27">
        <f t="shared" si="0"/>
        <v>846477.17858225817</v>
      </c>
      <c r="E13" s="49">
        <v>10843.46</v>
      </c>
      <c r="F13" s="50">
        <f t="shared" si="1"/>
        <v>1084346</v>
      </c>
      <c r="G13" s="28">
        <f t="shared" si="2"/>
        <v>0.78063383696924982</v>
      </c>
      <c r="H13" s="28">
        <f t="shared" si="3"/>
        <v>15.225868852535923</v>
      </c>
    </row>
    <row r="14" spans="1:8" x14ac:dyDescent="0.2">
      <c r="A14" s="24">
        <v>45809</v>
      </c>
      <c r="B14" s="25">
        <v>531471</v>
      </c>
      <c r="C14" s="26">
        <v>1.1527366666666667</v>
      </c>
      <c r="D14" s="27">
        <f t="shared" si="0"/>
        <v>612646.10897000006</v>
      </c>
      <c r="E14" s="49">
        <v>7343.73</v>
      </c>
      <c r="F14" s="50">
        <f t="shared" si="1"/>
        <v>734373</v>
      </c>
      <c r="G14" s="28">
        <f t="shared" si="2"/>
        <v>0.83424378206987471</v>
      </c>
      <c r="H14" s="28">
        <f t="shared" si="3"/>
        <v>16.271503764369648</v>
      </c>
    </row>
    <row r="15" spans="1:8" x14ac:dyDescent="0.2">
      <c r="A15" s="24">
        <v>45839</v>
      </c>
      <c r="B15" s="25">
        <v>545201</v>
      </c>
      <c r="C15" s="26">
        <v>1.1682370967741935</v>
      </c>
      <c r="D15" s="27">
        <f>+B15*C15</f>
        <v>636924.03339838702</v>
      </c>
      <c r="E15" s="49">
        <v>7953.92</v>
      </c>
      <c r="F15" s="50">
        <f>+E15*100</f>
        <v>795392</v>
      </c>
      <c r="G15" s="28">
        <f>+D15/F15</f>
        <v>0.80076746233101037</v>
      </c>
      <c r="H15" s="28">
        <f>+G15*$D$26</f>
        <v>15.618565049865033</v>
      </c>
    </row>
    <row r="16" spans="1:8" x14ac:dyDescent="0.2">
      <c r="A16" s="24">
        <v>45870</v>
      </c>
      <c r="B16" s="25">
        <v>1339533</v>
      </c>
      <c r="C16" s="26">
        <v>1.1649951612903224</v>
      </c>
      <c r="D16" s="27">
        <f t="shared" si="0"/>
        <v>1560549.4633887096</v>
      </c>
      <c r="E16" s="49">
        <v>22063.51</v>
      </c>
      <c r="F16" s="50">
        <f t="shared" si="1"/>
        <v>2206351</v>
      </c>
      <c r="G16" s="28">
        <f t="shared" si="2"/>
        <v>0.70729882207713535</v>
      </c>
      <c r="H16" s="28">
        <f t="shared" si="3"/>
        <v>13.795506413493856</v>
      </c>
    </row>
    <row r="17" spans="1:8" x14ac:dyDescent="0.2">
      <c r="A17" s="24">
        <v>45901</v>
      </c>
      <c r="B17" s="25">
        <v>1070635</v>
      </c>
      <c r="C17" s="26">
        <v>1.1732733333333336</v>
      </c>
      <c r="D17" s="27">
        <f t="shared" si="0"/>
        <v>1256147.4952333337</v>
      </c>
      <c r="E17" s="49">
        <v>17685.150000000001</v>
      </c>
      <c r="F17" s="50">
        <f t="shared" si="1"/>
        <v>1768515.0000000002</v>
      </c>
      <c r="G17" s="28">
        <f t="shared" si="2"/>
        <v>0.71028376645566116</v>
      </c>
      <c r="H17" s="28">
        <f t="shared" si="3"/>
        <v>13.853726246515695</v>
      </c>
    </row>
    <row r="18" spans="1:8" x14ac:dyDescent="0.2">
      <c r="A18" s="24">
        <v>45931</v>
      </c>
      <c r="B18" s="25">
        <v>905827</v>
      </c>
      <c r="C18" s="26">
        <v>1.1641983870967743</v>
      </c>
      <c r="D18" s="27">
        <f t="shared" si="0"/>
        <v>1054562.3323887098</v>
      </c>
      <c r="E18" s="49">
        <v>14864.14</v>
      </c>
      <c r="F18" s="50">
        <f t="shared" si="1"/>
        <v>1486414</v>
      </c>
      <c r="G18" s="28">
        <f t="shared" si="2"/>
        <v>0.70946743800092693</v>
      </c>
      <c r="H18" s="28">
        <f t="shared" si="3"/>
        <v>13.837804172165661</v>
      </c>
    </row>
    <row r="19" spans="1:8" x14ac:dyDescent="0.2">
      <c r="A19" s="24">
        <v>45962</v>
      </c>
      <c r="B19" s="25">
        <v>1084441</v>
      </c>
      <c r="C19" s="26">
        <v>1.1562866666666667</v>
      </c>
      <c r="D19" s="27">
        <f t="shared" si="0"/>
        <v>1253924.6690866668</v>
      </c>
      <c r="E19" s="49">
        <v>17546.59</v>
      </c>
      <c r="F19" s="50">
        <f t="shared" si="1"/>
        <v>1754659</v>
      </c>
      <c r="G19" s="28">
        <f t="shared" si="2"/>
        <v>0.71462584415927355</v>
      </c>
      <c r="H19" s="28">
        <f t="shared" si="3"/>
        <v>13.938416279834513</v>
      </c>
    </row>
    <row r="20" spans="1:8" x14ac:dyDescent="0.2">
      <c r="A20" s="24">
        <v>45992</v>
      </c>
      <c r="B20" s="25">
        <v>908376</v>
      </c>
      <c r="C20" s="26">
        <v>1.1715225806451615</v>
      </c>
      <c r="D20" s="27">
        <f t="shared" si="0"/>
        <v>1064182.9957161292</v>
      </c>
      <c r="E20" s="49">
        <v>14982.44</v>
      </c>
      <c r="F20" s="50">
        <f t="shared" si="1"/>
        <v>1498244</v>
      </c>
      <c r="G20" s="28">
        <f t="shared" si="2"/>
        <v>0.71028683960431627</v>
      </c>
      <c r="H20" s="28">
        <f t="shared" si="3"/>
        <v>13.853786186728598</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8B0BF4BC-1B46-4315-A796-2ABD7FB26AD9}"/>
    <hyperlink ref="B34" r:id="rId1" xr:uid="{F2571406-2B6E-4519-834F-A9166FDB9120}"/>
  </hyperlinks>
  <pageMargins left="0.7" right="0.7" top="0.75" bottom="0.75" header="0.3" footer="0.3"/>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79998168889431442"/>
  </sheetPr>
  <dimension ref="A2:H34"/>
  <sheetViews>
    <sheetView showGridLines="0" workbookViewId="0"/>
  </sheetViews>
  <sheetFormatPr baseColWidth="10" defaultColWidth="11.42578125" defaultRowHeight="12" x14ac:dyDescent="0.2"/>
  <cols>
    <col min="1" max="1" width="10.285156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143</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7056970</v>
      </c>
      <c r="C9" s="26">
        <v>1.0348241935483871</v>
      </c>
      <c r="D9" s="27">
        <f>+B9*C9</f>
        <v>7302723.2891451614</v>
      </c>
      <c r="E9" s="49">
        <v>89265.69</v>
      </c>
      <c r="F9" s="50">
        <f>+E9*100</f>
        <v>8926569</v>
      </c>
      <c r="G9" s="28">
        <f>+D9/F9</f>
        <v>0.81808848272445567</v>
      </c>
      <c r="H9" s="28">
        <f>+G9*$D$26</f>
        <v>15.95640280735528</v>
      </c>
    </row>
    <row r="10" spans="1:8" x14ac:dyDescent="0.2">
      <c r="A10" s="24">
        <v>45689</v>
      </c>
      <c r="B10" s="25">
        <v>6762211</v>
      </c>
      <c r="C10" s="26">
        <v>1.0416982142857141</v>
      </c>
      <c r="D10" s="27">
        <f t="shared" ref="D10:D20" si="0">+B10*C10</f>
        <v>7044183.1233232133</v>
      </c>
      <c r="E10" s="49">
        <v>80735.81</v>
      </c>
      <c r="F10" s="50">
        <f t="shared" ref="F10:F20" si="1">+E10*100</f>
        <v>8073581</v>
      </c>
      <c r="G10" s="28">
        <f t="shared" ref="G10:G20" si="2">+D10/F10</f>
        <v>0.87249798117133071</v>
      </c>
      <c r="H10" s="28">
        <f t="shared" ref="H10:H20" si="3">+G10*$D$26</f>
        <v>17.017632603517715</v>
      </c>
    </row>
    <row r="11" spans="1:8" x14ac:dyDescent="0.2">
      <c r="A11" s="24">
        <v>45717</v>
      </c>
      <c r="B11" s="25">
        <v>7436831</v>
      </c>
      <c r="C11" s="26">
        <v>1.0793870967741934</v>
      </c>
      <c r="D11" s="27">
        <f t="shared" si="0"/>
        <v>8027219.4222903214</v>
      </c>
      <c r="E11" s="49">
        <v>88305.32</v>
      </c>
      <c r="F11" s="50">
        <f t="shared" si="1"/>
        <v>8830532</v>
      </c>
      <c r="G11" s="28">
        <f t="shared" si="2"/>
        <v>0.90903010399490325</v>
      </c>
      <c r="H11" s="28">
        <f t="shared" si="3"/>
        <v>17.730173214332105</v>
      </c>
    </row>
    <row r="12" spans="1:8" x14ac:dyDescent="0.2">
      <c r="A12" s="24">
        <v>45748</v>
      </c>
      <c r="B12" s="25">
        <v>6929091</v>
      </c>
      <c r="C12" s="26">
        <v>1.1232216666666668</v>
      </c>
      <c r="D12" s="27">
        <f t="shared" si="0"/>
        <v>7782905.1415050011</v>
      </c>
      <c r="E12" s="49">
        <v>87908.34</v>
      </c>
      <c r="F12" s="50">
        <f t="shared" si="1"/>
        <v>8790834</v>
      </c>
      <c r="G12" s="28">
        <f t="shared" si="2"/>
        <v>0.88534320424034862</v>
      </c>
      <c r="H12" s="28">
        <f t="shared" si="3"/>
        <v>17.268172193999415</v>
      </c>
    </row>
    <row r="13" spans="1:8" x14ac:dyDescent="0.2">
      <c r="A13" s="24">
        <v>45778</v>
      </c>
      <c r="B13" s="25">
        <v>6604493</v>
      </c>
      <c r="C13" s="26">
        <v>1.1281112903225807</v>
      </c>
      <c r="D13" s="27">
        <f t="shared" si="0"/>
        <v>7450603.1201564521</v>
      </c>
      <c r="E13" s="49">
        <v>83771.03</v>
      </c>
      <c r="F13" s="50">
        <f t="shared" si="1"/>
        <v>8377103</v>
      </c>
      <c r="G13" s="28">
        <f t="shared" si="2"/>
        <v>0.88940092059945453</v>
      </c>
      <c r="H13" s="28">
        <f t="shared" si="3"/>
        <v>17.34731590286605</v>
      </c>
    </row>
    <row r="14" spans="1:8" x14ac:dyDescent="0.2">
      <c r="A14" s="24">
        <v>45809</v>
      </c>
      <c r="B14" s="25">
        <v>6037645</v>
      </c>
      <c r="C14" s="26">
        <v>1.1527366666666667</v>
      </c>
      <c r="D14" s="27">
        <f t="shared" si="0"/>
        <v>6959814.7718166672</v>
      </c>
      <c r="E14" s="49">
        <v>78032.77</v>
      </c>
      <c r="F14" s="50">
        <f t="shared" si="1"/>
        <v>7803277</v>
      </c>
      <c r="G14" s="28">
        <f t="shared" si="2"/>
        <v>0.89190922888123381</v>
      </c>
      <c r="H14" s="28">
        <f t="shared" si="3"/>
        <v>17.396239189471682</v>
      </c>
    </row>
    <row r="15" spans="1:8" x14ac:dyDescent="0.2">
      <c r="A15" s="24">
        <v>45839</v>
      </c>
      <c r="B15" s="25">
        <v>6127054</v>
      </c>
      <c r="C15" s="26">
        <v>1.1682370967741935</v>
      </c>
      <c r="D15" s="27">
        <f>+B15*C15</f>
        <v>7157851.7767387098</v>
      </c>
      <c r="E15" s="49">
        <v>87365.66</v>
      </c>
      <c r="F15" s="50">
        <f>+E15*100</f>
        <v>8736566</v>
      </c>
      <c r="G15" s="28">
        <f>+D15/F15</f>
        <v>0.81929808310710517</v>
      </c>
      <c r="H15" s="28">
        <f>+G15*$D$26</f>
        <v>15.97999545209856</v>
      </c>
    </row>
    <row r="16" spans="1:8" x14ac:dyDescent="0.2">
      <c r="A16" s="24">
        <v>45870</v>
      </c>
      <c r="B16" s="25">
        <v>6273460</v>
      </c>
      <c r="C16" s="26">
        <v>1.1649951612903224</v>
      </c>
      <c r="D16" s="27">
        <f t="shared" si="0"/>
        <v>7308550.5445483858</v>
      </c>
      <c r="E16" s="49">
        <v>84929.07</v>
      </c>
      <c r="F16" s="50">
        <f t="shared" si="1"/>
        <v>8492907</v>
      </c>
      <c r="G16" s="28">
        <f t="shared" si="2"/>
        <v>0.86054757747239974</v>
      </c>
      <c r="H16" s="28">
        <f t="shared" si="3"/>
        <v>16.784546013060389</v>
      </c>
    </row>
    <row r="17" spans="1:8" x14ac:dyDescent="0.2">
      <c r="A17" s="24">
        <v>45901</v>
      </c>
      <c r="B17" s="25">
        <v>6679776</v>
      </c>
      <c r="C17" s="26">
        <v>1.1732733333333336</v>
      </c>
      <c r="D17" s="27">
        <f t="shared" si="0"/>
        <v>7837203.0534400018</v>
      </c>
      <c r="E17" s="49">
        <v>89837.43</v>
      </c>
      <c r="F17" s="50">
        <f t="shared" si="1"/>
        <v>8983743</v>
      </c>
      <c r="G17" s="28">
        <f t="shared" si="2"/>
        <v>0.87237614137448072</v>
      </c>
      <c r="H17" s="28">
        <f t="shared" si="3"/>
        <v>17.015256179796371</v>
      </c>
    </row>
    <row r="18" spans="1:8" x14ac:dyDescent="0.2">
      <c r="A18" s="24">
        <v>45931</v>
      </c>
      <c r="B18" s="25">
        <v>4543194</v>
      </c>
      <c r="C18" s="26">
        <v>1.1641983870967743</v>
      </c>
      <c r="D18" s="27">
        <f t="shared" si="0"/>
        <v>5289179.1270677419</v>
      </c>
      <c r="E18" s="49">
        <v>61090.59</v>
      </c>
      <c r="F18" s="50">
        <f t="shared" si="1"/>
        <v>6109059</v>
      </c>
      <c r="G18" s="28">
        <f t="shared" si="2"/>
        <v>0.86579277218762196</v>
      </c>
      <c r="H18" s="28">
        <f t="shared" si="3"/>
        <v>16.886850887712054</v>
      </c>
    </row>
    <row r="19" spans="1:8" x14ac:dyDescent="0.2">
      <c r="A19" s="24">
        <v>45962</v>
      </c>
      <c r="B19" s="25">
        <v>7195977</v>
      </c>
      <c r="C19" s="26">
        <v>1.1562866666666667</v>
      </c>
      <c r="D19" s="27">
        <f t="shared" si="0"/>
        <v>8320612.2587400004</v>
      </c>
      <c r="E19" s="49">
        <v>96947.81</v>
      </c>
      <c r="F19" s="50">
        <f t="shared" si="1"/>
        <v>9694781</v>
      </c>
      <c r="G19" s="28">
        <f t="shared" si="2"/>
        <v>0.85825685580107491</v>
      </c>
      <c r="H19" s="28">
        <f t="shared" si="3"/>
        <v>16.739866643433437</v>
      </c>
    </row>
    <row r="20" spans="1:8" x14ac:dyDescent="0.2">
      <c r="A20" s="24">
        <v>45992</v>
      </c>
      <c r="B20" s="25">
        <v>5034478</v>
      </c>
      <c r="C20" s="26">
        <v>1.1715225806451615</v>
      </c>
      <c r="D20" s="27">
        <f t="shared" si="0"/>
        <v>5898004.6587612908</v>
      </c>
      <c r="E20" s="49">
        <v>67206.28</v>
      </c>
      <c r="F20" s="50">
        <f t="shared" si="1"/>
        <v>6720628</v>
      </c>
      <c r="G20" s="28">
        <f t="shared" si="2"/>
        <v>0.87759725114398401</v>
      </c>
      <c r="H20" s="28">
        <f t="shared" si="3"/>
        <v>17.117091289742142</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379D207D-362E-4AFE-8116-98FFF19A226F}"/>
    <hyperlink ref="B34" r:id="rId1" xr:uid="{EA993E37-D777-4C2B-9C40-937D19034E97}"/>
  </hyperlinks>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tint="0.79998168889431442"/>
  </sheetPr>
  <dimension ref="A2:H33"/>
  <sheetViews>
    <sheetView showGridLines="0" workbookViewId="0"/>
  </sheetViews>
  <sheetFormatPr baseColWidth="10" defaultColWidth="11.42578125" defaultRowHeight="12" x14ac:dyDescent="0.2"/>
  <cols>
    <col min="1" max="1" width="12.42578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144</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14469379</v>
      </c>
      <c r="C9" s="26">
        <v>1.0348241935483871</v>
      </c>
      <c r="D9" s="27">
        <f>+B9*C9</f>
        <v>14973263.454820966</v>
      </c>
      <c r="E9" s="54">
        <v>207263.33</v>
      </c>
      <c r="F9" s="55">
        <f>+E9*100</f>
        <v>20726333</v>
      </c>
      <c r="G9" s="28">
        <f>+D9/F9</f>
        <v>0.72242704268145097</v>
      </c>
      <c r="H9" s="28">
        <f>+G9*$D$26</f>
        <v>14.090574718229171</v>
      </c>
    </row>
    <row r="10" spans="1:8" x14ac:dyDescent="0.2">
      <c r="A10" s="24">
        <v>45689</v>
      </c>
      <c r="B10" s="25">
        <v>14928962</v>
      </c>
      <c r="C10" s="26">
        <v>1.0416982142857141</v>
      </c>
      <c r="D10" s="27">
        <f t="shared" ref="D10:D20" si="0">+B10*C10</f>
        <v>15551473.056539282</v>
      </c>
      <c r="E10" s="54">
        <v>212454.94</v>
      </c>
      <c r="F10" s="55">
        <f t="shared" ref="F10:F20" si="1">+E10*100</f>
        <v>21245494</v>
      </c>
      <c r="G10" s="28">
        <f t="shared" ref="G10:G20" si="2">+D10/F10</f>
        <v>0.73198924235601592</v>
      </c>
      <c r="H10" s="28">
        <f t="shared" ref="H10:H20" si="3">+G10*$D$26</f>
        <v>14.27708059498176</v>
      </c>
    </row>
    <row r="11" spans="1:8" x14ac:dyDescent="0.2">
      <c r="A11" s="24">
        <v>45717</v>
      </c>
      <c r="B11" s="25">
        <v>17389737</v>
      </c>
      <c r="C11" s="26">
        <v>1.0793870967741934</v>
      </c>
      <c r="D11" s="27">
        <f t="shared" si="0"/>
        <v>18770257.734096773</v>
      </c>
      <c r="E11" s="54">
        <v>244219.74</v>
      </c>
      <c r="F11" s="55">
        <f t="shared" si="1"/>
        <v>24421974</v>
      </c>
      <c r="G11" s="28">
        <f t="shared" si="2"/>
        <v>0.76858069434095588</v>
      </c>
      <c r="H11" s="28">
        <f t="shared" si="3"/>
        <v>14.990778391133668</v>
      </c>
    </row>
    <row r="12" spans="1:8" x14ac:dyDescent="0.2">
      <c r="A12" s="24">
        <v>45748</v>
      </c>
      <c r="B12" s="25">
        <v>18321878</v>
      </c>
      <c r="C12" s="26">
        <v>1.1232216666666668</v>
      </c>
      <c r="D12" s="27">
        <f t="shared" si="0"/>
        <v>20579530.343623336</v>
      </c>
      <c r="E12" s="54">
        <v>257511.31</v>
      </c>
      <c r="F12" s="55">
        <f t="shared" si="1"/>
        <v>25751131</v>
      </c>
      <c r="G12" s="28">
        <f t="shared" si="2"/>
        <v>0.79916996048147693</v>
      </c>
      <c r="H12" s="28">
        <f t="shared" si="3"/>
        <v>15.58740658285941</v>
      </c>
    </row>
    <row r="13" spans="1:8" x14ac:dyDescent="0.2">
      <c r="A13" s="24">
        <v>45778</v>
      </c>
      <c r="B13" s="25">
        <v>18013350</v>
      </c>
      <c r="C13" s="26">
        <v>1.1281112903225807</v>
      </c>
      <c r="D13" s="27">
        <f t="shared" si="0"/>
        <v>20321063.511532258</v>
      </c>
      <c r="E13" s="54">
        <v>256808.15</v>
      </c>
      <c r="F13" s="55">
        <f t="shared" si="1"/>
        <v>25680815</v>
      </c>
      <c r="G13" s="28">
        <f t="shared" si="2"/>
        <v>0.79129355947357038</v>
      </c>
      <c r="H13" s="28">
        <f t="shared" si="3"/>
        <v>15.433781357949909</v>
      </c>
    </row>
    <row r="14" spans="1:8" x14ac:dyDescent="0.2">
      <c r="A14" s="24">
        <v>45809</v>
      </c>
      <c r="B14" s="25">
        <v>14349796</v>
      </c>
      <c r="C14" s="26">
        <v>1.1527366666666667</v>
      </c>
      <c r="D14" s="27">
        <f t="shared" si="0"/>
        <v>16541536.008386668</v>
      </c>
      <c r="E14" s="54">
        <v>210791.78</v>
      </c>
      <c r="F14" s="55">
        <f t="shared" si="1"/>
        <v>21079178</v>
      </c>
      <c r="G14" s="28">
        <f t="shared" si="2"/>
        <v>0.78473344683491297</v>
      </c>
      <c r="H14" s="28">
        <f t="shared" si="3"/>
        <v>15.305829673096163</v>
      </c>
    </row>
    <row r="15" spans="1:8" x14ac:dyDescent="0.2">
      <c r="A15" s="24">
        <v>45839</v>
      </c>
      <c r="B15" s="25">
        <v>12454822</v>
      </c>
      <c r="C15" s="26">
        <v>1.1682370967741935</v>
      </c>
      <c r="D15" s="27">
        <f>+B15*C15</f>
        <v>14550185.094119355</v>
      </c>
      <c r="E15" s="54">
        <v>185693.51</v>
      </c>
      <c r="F15" s="55">
        <f>+E15*100</f>
        <v>18569351</v>
      </c>
      <c r="G15" s="28">
        <f>+D15/F15</f>
        <v>0.78355916122859415</v>
      </c>
      <c r="H15" s="28">
        <f>+G15*$D$26</f>
        <v>15.282925825234985</v>
      </c>
    </row>
    <row r="16" spans="1:8" x14ac:dyDescent="0.2">
      <c r="A16" s="24">
        <v>45870</v>
      </c>
      <c r="B16" s="25">
        <v>11914562</v>
      </c>
      <c r="C16" s="26">
        <v>1.1649951612903224</v>
      </c>
      <c r="D16" s="27">
        <f t="shared" si="0"/>
        <v>13880407.078893546</v>
      </c>
      <c r="E16" s="54">
        <v>178839.95</v>
      </c>
      <c r="F16" s="55">
        <f t="shared" si="1"/>
        <v>17883995</v>
      </c>
      <c r="G16" s="28">
        <f t="shared" si="2"/>
        <v>0.77613570563476142</v>
      </c>
      <c r="H16" s="28">
        <f t="shared" si="3"/>
        <v>15.138135071937452</v>
      </c>
    </row>
    <row r="17" spans="1:8" x14ac:dyDescent="0.2">
      <c r="A17" s="24">
        <v>45901</v>
      </c>
      <c r="B17" s="25">
        <v>13455708</v>
      </c>
      <c r="C17" s="26">
        <v>1.1732733333333336</v>
      </c>
      <c r="D17" s="27">
        <f t="shared" si="0"/>
        <v>15787223.377520004</v>
      </c>
      <c r="E17" s="54">
        <v>200337</v>
      </c>
      <c r="F17" s="55">
        <f t="shared" si="1"/>
        <v>20033700</v>
      </c>
      <c r="G17" s="28">
        <f t="shared" si="2"/>
        <v>0.78803333271038323</v>
      </c>
      <c r="H17" s="28">
        <f t="shared" si="3"/>
        <v>15.370192281003748</v>
      </c>
    </row>
    <row r="18" spans="1:8" x14ac:dyDescent="0.2">
      <c r="A18" s="24">
        <v>45931</v>
      </c>
      <c r="B18" s="25">
        <v>13870948</v>
      </c>
      <c r="C18" s="26">
        <v>1.1641983870967743</v>
      </c>
      <c r="D18" s="27">
        <f t="shared" si="0"/>
        <v>16148535.289103227</v>
      </c>
      <c r="E18" s="54">
        <v>211334.14</v>
      </c>
      <c r="F18" s="55">
        <f t="shared" si="1"/>
        <v>21133414</v>
      </c>
      <c r="G18" s="28">
        <f t="shared" si="2"/>
        <v>0.76412335882424043</v>
      </c>
      <c r="H18" s="28">
        <f t="shared" si="3"/>
        <v>14.903840312363284</v>
      </c>
    </row>
    <row r="19" spans="1:8" x14ac:dyDescent="0.2">
      <c r="A19" s="24">
        <v>45962</v>
      </c>
      <c r="B19" s="25">
        <v>11467567</v>
      </c>
      <c r="C19" s="26">
        <v>1.1562866666666667</v>
      </c>
      <c r="D19" s="27">
        <f t="shared" si="0"/>
        <v>13259794.821206667</v>
      </c>
      <c r="E19" s="54">
        <v>171108.19</v>
      </c>
      <c r="F19" s="55">
        <f t="shared" si="1"/>
        <v>17110819</v>
      </c>
      <c r="G19" s="28">
        <f t="shared" si="2"/>
        <v>0.77493630323637153</v>
      </c>
      <c r="H19" s="28">
        <f t="shared" si="3"/>
        <v>15.114741333728253</v>
      </c>
    </row>
    <row r="20" spans="1:8" x14ac:dyDescent="0.2">
      <c r="A20" s="24">
        <v>45992</v>
      </c>
      <c r="B20" s="25">
        <v>11019035</v>
      </c>
      <c r="C20" s="26">
        <v>1.1715225806451615</v>
      </c>
      <c r="D20" s="27">
        <f t="shared" si="0"/>
        <v>12909048.319419356</v>
      </c>
      <c r="E20" s="54">
        <v>174753.41</v>
      </c>
      <c r="F20" s="55">
        <f t="shared" si="1"/>
        <v>17475341</v>
      </c>
      <c r="G20" s="28">
        <f t="shared" si="2"/>
        <v>0.73870079670659106</v>
      </c>
      <c r="H20" s="28">
        <f t="shared" si="3"/>
        <v>14.407986073964411</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F22EA0F3-2DAB-4380-A29E-550EF881BA0D}"/>
    <hyperlink ref="B33" r:id="rId1" xr:uid="{1CC41CB9-F96B-4C26-9406-B07A83A78779}"/>
  </hyperlinks>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A156D-0EBC-465B-B94A-4DB3B2A55982}">
  <sheetPr>
    <tabColor theme="8" tint="0.79998168889431442"/>
  </sheetPr>
  <dimension ref="A2:H39"/>
  <sheetViews>
    <sheetView showGridLines="0" topLeftCell="A25" workbookViewId="0">
      <selection activeCell="F68" sqref="F68"/>
    </sheetView>
  </sheetViews>
  <sheetFormatPr baseColWidth="10" defaultColWidth="11.42578125" defaultRowHeight="12" x14ac:dyDescent="0.2"/>
  <cols>
    <col min="1" max="1" width="12"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248</v>
      </c>
    </row>
    <row r="6" spans="1:8" x14ac:dyDescent="0.2">
      <c r="A6" s="13" t="s">
        <v>118</v>
      </c>
    </row>
    <row r="7" spans="1:8" s="17" customFormat="1" x14ac:dyDescent="0.25"/>
    <row r="8" spans="1:8" ht="72" x14ac:dyDescent="0.2">
      <c r="A8" s="22" t="s">
        <v>49</v>
      </c>
      <c r="B8" s="23" t="s">
        <v>587</v>
      </c>
      <c r="C8" s="23" t="s">
        <v>119</v>
      </c>
      <c r="D8" s="23" t="s">
        <v>120</v>
      </c>
      <c r="E8" s="23" t="s">
        <v>121</v>
      </c>
      <c r="F8" s="23" t="s">
        <v>122</v>
      </c>
      <c r="G8" s="23" t="s">
        <v>123</v>
      </c>
      <c r="H8" s="23" t="s">
        <v>124</v>
      </c>
    </row>
    <row r="9" spans="1:8" x14ac:dyDescent="0.2">
      <c r="A9" s="24">
        <v>45658</v>
      </c>
      <c r="B9" s="25"/>
      <c r="C9" s="26">
        <v>1.0348241935483871</v>
      </c>
      <c r="D9" s="27">
        <f t="shared" ref="D9:D20" si="0">+B9*C9</f>
        <v>0</v>
      </c>
      <c r="E9" s="51"/>
      <c r="F9" s="51">
        <f>+E9*100</f>
        <v>0</v>
      </c>
      <c r="G9" s="28"/>
      <c r="H9" s="28"/>
    </row>
    <row r="10" spans="1:8" x14ac:dyDescent="0.2">
      <c r="A10" s="24">
        <v>45689</v>
      </c>
      <c r="B10" s="25"/>
      <c r="C10" s="26">
        <v>1.0416982142857141</v>
      </c>
      <c r="D10" s="27">
        <f t="shared" si="0"/>
        <v>0</v>
      </c>
      <c r="E10" s="51"/>
      <c r="F10" s="51">
        <f t="shared" ref="F10:F20" si="1">+E10*100</f>
        <v>0</v>
      </c>
      <c r="G10" s="28"/>
      <c r="H10" s="28"/>
    </row>
    <row r="11" spans="1:8" x14ac:dyDescent="0.2">
      <c r="A11" s="24">
        <v>45717</v>
      </c>
      <c r="B11" s="25"/>
      <c r="C11" s="26">
        <v>1.0793870967741934</v>
      </c>
      <c r="D11" s="27">
        <f t="shared" si="0"/>
        <v>0</v>
      </c>
      <c r="E11" s="49"/>
      <c r="F11" s="51">
        <f t="shared" si="1"/>
        <v>0</v>
      </c>
      <c r="G11" s="28"/>
      <c r="H11" s="28"/>
    </row>
    <row r="12" spans="1:8" x14ac:dyDescent="0.2">
      <c r="A12" s="24">
        <v>45748</v>
      </c>
      <c r="B12" s="25"/>
      <c r="C12" s="26">
        <v>1.1232216666666668</v>
      </c>
      <c r="D12" s="27">
        <f t="shared" si="0"/>
        <v>0</v>
      </c>
      <c r="E12" s="51"/>
      <c r="F12" s="51">
        <f t="shared" si="1"/>
        <v>0</v>
      </c>
      <c r="G12" s="28"/>
      <c r="H12" s="28"/>
    </row>
    <row r="13" spans="1:8" x14ac:dyDescent="0.2">
      <c r="A13" s="24">
        <v>45778</v>
      </c>
      <c r="B13" s="25"/>
      <c r="C13" s="26">
        <v>1.1281112903225807</v>
      </c>
      <c r="D13" s="27">
        <f t="shared" si="0"/>
        <v>0</v>
      </c>
      <c r="E13" s="51"/>
      <c r="F13" s="51">
        <f t="shared" si="1"/>
        <v>0</v>
      </c>
      <c r="G13" s="28"/>
      <c r="H13" s="28"/>
    </row>
    <row r="14" spans="1:8" x14ac:dyDescent="0.2">
      <c r="A14" s="24">
        <v>45809</v>
      </c>
      <c r="B14" s="25"/>
      <c r="C14" s="26">
        <v>1.1527366666666667</v>
      </c>
      <c r="D14" s="27">
        <f t="shared" si="0"/>
        <v>0</v>
      </c>
      <c r="E14" s="51"/>
      <c r="F14" s="51">
        <f t="shared" si="1"/>
        <v>0</v>
      </c>
      <c r="G14" s="28"/>
      <c r="H14" s="28"/>
    </row>
    <row r="15" spans="1:8" x14ac:dyDescent="0.2">
      <c r="A15" s="24">
        <v>45839</v>
      </c>
      <c r="B15" s="25"/>
      <c r="C15" s="26">
        <v>1.1682370967741935</v>
      </c>
      <c r="D15" s="27">
        <f>+B15*C15</f>
        <v>0</v>
      </c>
      <c r="E15" s="51"/>
      <c r="F15" s="51">
        <f>+E15*100</f>
        <v>0</v>
      </c>
      <c r="G15" s="28"/>
      <c r="H15" s="28"/>
    </row>
    <row r="16" spans="1:8" x14ac:dyDescent="0.2">
      <c r="A16" s="24">
        <v>45870</v>
      </c>
      <c r="B16" s="25"/>
      <c r="C16" s="26">
        <v>1.1649951612903224</v>
      </c>
      <c r="D16" s="27">
        <f t="shared" si="0"/>
        <v>0</v>
      </c>
      <c r="E16" s="51"/>
      <c r="F16" s="51">
        <f t="shared" si="1"/>
        <v>0</v>
      </c>
      <c r="G16" s="28"/>
      <c r="H16" s="28"/>
    </row>
    <row r="17" spans="1:8" x14ac:dyDescent="0.2">
      <c r="A17" s="24">
        <v>45901</v>
      </c>
      <c r="B17" s="25"/>
      <c r="C17" s="26">
        <v>1.1732733333333336</v>
      </c>
      <c r="D17" s="27">
        <f t="shared" si="0"/>
        <v>0</v>
      </c>
      <c r="E17" s="51"/>
      <c r="F17" s="51">
        <f t="shared" si="1"/>
        <v>0</v>
      </c>
      <c r="G17" s="28"/>
      <c r="H17" s="28"/>
    </row>
    <row r="18" spans="1:8" x14ac:dyDescent="0.2">
      <c r="A18" s="24">
        <v>45931</v>
      </c>
      <c r="B18" s="25"/>
      <c r="C18" s="26">
        <v>1.1641983870967743</v>
      </c>
      <c r="D18" s="27">
        <f t="shared" si="0"/>
        <v>0</v>
      </c>
      <c r="E18" s="51"/>
      <c r="F18" s="51">
        <f t="shared" si="1"/>
        <v>0</v>
      </c>
      <c r="G18" s="28"/>
      <c r="H18" s="28"/>
    </row>
    <row r="19" spans="1:8" x14ac:dyDescent="0.2">
      <c r="A19" s="24">
        <v>45962</v>
      </c>
      <c r="B19" s="25"/>
      <c r="C19" s="26">
        <v>1.1562866666666667</v>
      </c>
      <c r="D19" s="27">
        <f t="shared" si="0"/>
        <v>0</v>
      </c>
      <c r="E19" s="51"/>
      <c r="F19" s="51">
        <f t="shared" si="1"/>
        <v>0</v>
      </c>
      <c r="G19" s="28"/>
      <c r="H19" s="28"/>
    </row>
    <row r="20" spans="1:8" x14ac:dyDescent="0.2">
      <c r="A20" s="24">
        <v>45992</v>
      </c>
      <c r="B20" s="25"/>
      <c r="C20" s="26">
        <v>1.1715225806451615</v>
      </c>
      <c r="D20" s="27">
        <f t="shared" si="0"/>
        <v>0</v>
      </c>
      <c r="E20" s="51"/>
      <c r="F20" s="51">
        <f t="shared" si="1"/>
        <v>0</v>
      </c>
      <c r="G20" s="28"/>
      <c r="H20" s="28"/>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6" spans="2:2" x14ac:dyDescent="0.2">
      <c r="B36" s="123" t="s">
        <v>585</v>
      </c>
    </row>
    <row r="37" spans="2:2" x14ac:dyDescent="0.2">
      <c r="B37" s="13" t="s">
        <v>586</v>
      </c>
    </row>
    <row r="39" spans="2:2" ht="15" x14ac:dyDescent="0.25">
      <c r="B39" s="6" t="s">
        <v>584</v>
      </c>
    </row>
  </sheetData>
  <hyperlinks>
    <hyperlink ref="A2" location="Índice!A1" display="Índice" xr:uid="{5370C52B-A57E-424B-BB9E-6223D87DCE89}"/>
    <hyperlink ref="B39" r:id="rId1" xr:uid="{C430F88E-39CB-45F2-8B46-13D48F6A63C6}"/>
  </hyperlinks>
  <pageMargins left="0.7" right="0.7" top="0.75" bottom="0.75" header="0.3" footer="0.3"/>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34492-D43C-43CC-92DD-F444F21B1B75}">
  <sheetPr>
    <tabColor theme="7" tint="0.79998168889431442"/>
  </sheetPr>
  <dimension ref="A2:F26"/>
  <sheetViews>
    <sheetView showGridLines="0" workbookViewId="0"/>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250</v>
      </c>
    </row>
    <row r="6" spans="1:6" x14ac:dyDescent="0.25">
      <c r="A6" s="13" t="s">
        <v>251</v>
      </c>
    </row>
    <row r="8" spans="1:6" s="13" customFormat="1" ht="72" x14ac:dyDescent="0.2">
      <c r="B8" s="14" t="s">
        <v>149</v>
      </c>
      <c r="C8" s="14" t="s">
        <v>253</v>
      </c>
      <c r="D8" s="14" t="s">
        <v>588</v>
      </c>
      <c r="E8" s="15" t="s">
        <v>152</v>
      </c>
      <c r="F8" s="15" t="s">
        <v>153</v>
      </c>
    </row>
    <row r="9" spans="1:6" s="13" customFormat="1" ht="12" x14ac:dyDescent="0.2">
      <c r="B9" s="32">
        <v>45658</v>
      </c>
      <c r="C9" s="33">
        <v>28633906.27</v>
      </c>
      <c r="D9" s="34">
        <v>22413174.510000002</v>
      </c>
      <c r="E9" s="35">
        <f>+D9/C9</f>
        <v>0.78274945439360066</v>
      </c>
      <c r="F9" s="35">
        <f t="shared" ref="F9:F20" si="0">+E9*$E$26</f>
        <v>15.267132902234776</v>
      </c>
    </row>
    <row r="10" spans="1:6" s="13" customFormat="1" ht="12" x14ac:dyDescent="0.2">
      <c r="B10" s="32">
        <v>45689</v>
      </c>
      <c r="C10" s="33">
        <v>22034381.57</v>
      </c>
      <c r="D10" s="34">
        <v>18647161.82</v>
      </c>
      <c r="E10" s="35">
        <f t="shared" ref="E10:E20" si="1">+D10/C10</f>
        <v>0.84627570602608926</v>
      </c>
      <c r="F10" s="35">
        <f t="shared" si="0"/>
        <v>16.506180366286181</v>
      </c>
    </row>
    <row r="11" spans="1:6" s="13" customFormat="1" ht="12" x14ac:dyDescent="0.2">
      <c r="B11" s="32">
        <v>45717</v>
      </c>
      <c r="C11" s="33">
        <v>21925364.350000001</v>
      </c>
      <c r="D11" s="34">
        <v>19876120.030000001</v>
      </c>
      <c r="E11" s="35">
        <f t="shared" si="1"/>
        <v>0.90653544966061195</v>
      </c>
      <c r="F11" s="35">
        <f t="shared" si="0"/>
        <v>17.681516241078427</v>
      </c>
    </row>
    <row r="12" spans="1:6" s="13" customFormat="1" ht="12" x14ac:dyDescent="0.2">
      <c r="B12" s="32">
        <v>45748</v>
      </c>
      <c r="C12" s="33">
        <v>27542758.379999999</v>
      </c>
      <c r="D12" s="34">
        <v>22281736.5</v>
      </c>
      <c r="E12" s="35">
        <f t="shared" si="1"/>
        <v>0.80898710988147593</v>
      </c>
      <c r="F12" s="35">
        <f t="shared" si="0"/>
        <v>15.778885125283935</v>
      </c>
    </row>
    <row r="13" spans="1:6" s="13" customFormat="1" ht="12" x14ac:dyDescent="0.2">
      <c r="B13" s="32">
        <v>45778</v>
      </c>
      <c r="C13" s="33">
        <v>19790986.02</v>
      </c>
      <c r="D13" s="34">
        <v>16763564.34</v>
      </c>
      <c r="E13" s="35">
        <f t="shared" si="1"/>
        <v>0.84703027545264264</v>
      </c>
      <c r="F13" s="35">
        <f t="shared" si="0"/>
        <v>16.520897861973328</v>
      </c>
    </row>
    <row r="14" spans="1:6" s="13" customFormat="1" ht="12" x14ac:dyDescent="0.2">
      <c r="B14" s="32">
        <v>45809</v>
      </c>
      <c r="C14" s="33">
        <v>16600326.199999999</v>
      </c>
      <c r="D14" s="34">
        <v>14761015.84</v>
      </c>
      <c r="E14" s="35">
        <f t="shared" si="1"/>
        <v>0.88920034836423878</v>
      </c>
      <c r="F14" s="35">
        <f t="shared" si="0"/>
        <v>17.343403842685937</v>
      </c>
    </row>
    <row r="15" spans="1:6" s="13" customFormat="1" ht="12" x14ac:dyDescent="0.2">
      <c r="B15" s="32">
        <v>45839</v>
      </c>
      <c r="C15" s="33">
        <v>20336175.530000001</v>
      </c>
      <c r="D15" s="34">
        <v>16998849.27</v>
      </c>
      <c r="E15" s="35">
        <f t="shared" si="1"/>
        <v>0.83589213935153317</v>
      </c>
      <c r="F15" s="35">
        <f t="shared" si="0"/>
        <v>16.303654140902257</v>
      </c>
    </row>
    <row r="16" spans="1:6" s="13" customFormat="1" ht="12" x14ac:dyDescent="0.2">
      <c r="B16" s="32">
        <v>45870</v>
      </c>
      <c r="C16" s="33">
        <v>20747724.210000001</v>
      </c>
      <c r="D16" s="34">
        <v>16646740.779999999</v>
      </c>
      <c r="E16" s="35">
        <f t="shared" si="1"/>
        <v>0.80234056571740009</v>
      </c>
      <c r="F16" s="35">
        <f t="shared" si="0"/>
        <v>15.649247637165683</v>
      </c>
    </row>
    <row r="17" spans="1:6" s="13" customFormat="1" ht="12" x14ac:dyDescent="0.2">
      <c r="B17" s="32">
        <v>45901</v>
      </c>
      <c r="C17" s="33">
        <v>25523381.899999999</v>
      </c>
      <c r="D17" s="34">
        <v>21524194.030000001</v>
      </c>
      <c r="E17" s="35">
        <f t="shared" si="1"/>
        <v>0.84331277549077466</v>
      </c>
      <c r="F17" s="35">
        <f t="shared" si="0"/>
        <v>16.448389902161512</v>
      </c>
    </row>
    <row r="18" spans="1:6" s="13" customFormat="1" ht="12" x14ac:dyDescent="0.2">
      <c r="B18" s="32">
        <v>45931</v>
      </c>
      <c r="C18" s="33">
        <v>31643691.23</v>
      </c>
      <c r="D18" s="34">
        <v>27691096.449999999</v>
      </c>
      <c r="E18" s="35">
        <f t="shared" si="1"/>
        <v>0.87509059068770334</v>
      </c>
      <c r="F18" s="35">
        <f t="shared" si="0"/>
        <v>17.068200143140881</v>
      </c>
    </row>
    <row r="19" spans="1:6" s="13" customFormat="1" ht="12" x14ac:dyDescent="0.2">
      <c r="B19" s="32">
        <v>45962</v>
      </c>
      <c r="C19" s="33">
        <v>27812151.890000001</v>
      </c>
      <c r="D19" s="34">
        <v>24122209.010000002</v>
      </c>
      <c r="E19" s="35">
        <f t="shared" si="1"/>
        <v>0.86732623586286628</v>
      </c>
      <c r="F19" s="35">
        <f t="shared" si="0"/>
        <v>16.916760322460675</v>
      </c>
    </row>
    <row r="20" spans="1:6" s="13" customFormat="1" ht="12" x14ac:dyDescent="0.2">
      <c r="B20" s="32">
        <v>45992</v>
      </c>
      <c r="C20" s="36">
        <v>30987672.239999998</v>
      </c>
      <c r="D20" s="34">
        <v>24779322.359999999</v>
      </c>
      <c r="E20" s="35">
        <f t="shared" si="1"/>
        <v>0.79965097630063231</v>
      </c>
      <c r="F20" s="35">
        <f t="shared" si="0"/>
        <v>15.596788553549906</v>
      </c>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B8677FBF-F445-47D9-9E93-FD7AA2216D4D}"/>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F3317-6FE8-410C-83DF-8C2CAB0FB700}">
  <sheetPr>
    <tabColor theme="5" tint="0.79998168889431442"/>
  </sheetPr>
  <dimension ref="A2:F26"/>
  <sheetViews>
    <sheetView showGridLines="0" workbookViewId="0"/>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252</v>
      </c>
    </row>
    <row r="6" spans="1:6" x14ac:dyDescent="0.25">
      <c r="A6" s="13" t="s">
        <v>254</v>
      </c>
    </row>
    <row r="8" spans="1:6" s="13" customFormat="1" ht="72" x14ac:dyDescent="0.2">
      <c r="B8" s="14" t="s">
        <v>149</v>
      </c>
      <c r="C8" s="14" t="s">
        <v>253</v>
      </c>
      <c r="D8" s="14" t="s">
        <v>588</v>
      </c>
      <c r="E8" s="15" t="s">
        <v>152</v>
      </c>
      <c r="F8" s="15" t="s">
        <v>153</v>
      </c>
    </row>
    <row r="9" spans="1:6" s="13" customFormat="1" ht="12" x14ac:dyDescent="0.2">
      <c r="B9" s="32">
        <v>45658</v>
      </c>
      <c r="C9" s="33">
        <v>18165693.449999999</v>
      </c>
      <c r="D9" s="34">
        <v>8478836.5399999991</v>
      </c>
      <c r="E9" s="35">
        <f>+D9/C9</f>
        <v>0.46674995167883337</v>
      </c>
      <c r="F9" s="35">
        <f t="shared" ref="F9:F20" si="0">+E9*$E$26</f>
        <v>9.1037221481206902</v>
      </c>
    </row>
    <row r="10" spans="1:6" s="13" customFormat="1" ht="12" x14ac:dyDescent="0.2">
      <c r="B10" s="32">
        <v>45689</v>
      </c>
      <c r="C10" s="33">
        <v>19691669.870000001</v>
      </c>
      <c r="D10" s="34">
        <v>9655044.6699999999</v>
      </c>
      <c r="E10" s="35">
        <f t="shared" ref="E10:E20" si="1">+D10/C10</f>
        <v>0.49031111803825905</v>
      </c>
      <c r="F10" s="35">
        <f t="shared" si="0"/>
        <v>9.5632708020634585</v>
      </c>
    </row>
    <row r="11" spans="1:6" s="13" customFormat="1" ht="12" x14ac:dyDescent="0.2">
      <c r="B11" s="32">
        <v>45717</v>
      </c>
      <c r="C11" s="33">
        <v>22914043.609099999</v>
      </c>
      <c r="D11" s="34">
        <v>11653827.85</v>
      </c>
      <c r="E11" s="35">
        <f t="shared" si="1"/>
        <v>0.50858888325462737</v>
      </c>
      <c r="F11" s="35">
        <f t="shared" si="0"/>
        <v>9.9197693842698413</v>
      </c>
    </row>
    <row r="12" spans="1:6" s="13" customFormat="1" ht="12" x14ac:dyDescent="0.2">
      <c r="B12" s="32">
        <v>45748</v>
      </c>
      <c r="C12" s="33">
        <v>24109443.210000001</v>
      </c>
      <c r="D12" s="34">
        <v>11393254.539999999</v>
      </c>
      <c r="E12" s="35">
        <f t="shared" si="1"/>
        <v>0.47256398419331225</v>
      </c>
      <c r="F12" s="35">
        <f t="shared" si="0"/>
        <v>9.2171219168439134</v>
      </c>
    </row>
    <row r="13" spans="1:6" s="13" customFormat="1" ht="12" x14ac:dyDescent="0.2">
      <c r="B13" s="32">
        <v>45778</v>
      </c>
      <c r="C13" s="33">
        <v>21610521.57</v>
      </c>
      <c r="D13" s="34">
        <v>10701362.92</v>
      </c>
      <c r="E13" s="35">
        <f t="shared" si="1"/>
        <v>0.49519225555646779</v>
      </c>
      <c r="F13" s="35">
        <f t="shared" si="0"/>
        <v>9.6584749248977673</v>
      </c>
    </row>
    <row r="14" spans="1:6" s="13" customFormat="1" ht="12" x14ac:dyDescent="0.2">
      <c r="B14" s="32">
        <v>45809</v>
      </c>
      <c r="C14" s="33">
        <v>19250267.739999998</v>
      </c>
      <c r="D14" s="34">
        <v>9976409.8599999994</v>
      </c>
      <c r="E14" s="35">
        <f t="shared" si="1"/>
        <v>0.51824784957510417</v>
      </c>
      <c r="F14" s="35">
        <f t="shared" si="0"/>
        <v>10.108162645594017</v>
      </c>
    </row>
    <row r="15" spans="1:6" s="13" customFormat="1" ht="12" x14ac:dyDescent="0.2">
      <c r="B15" s="32">
        <v>45839</v>
      </c>
      <c r="C15" s="33">
        <v>22549941.440000001</v>
      </c>
      <c r="D15" s="34">
        <v>10486063.970000001</v>
      </c>
      <c r="E15" s="35">
        <f t="shared" si="1"/>
        <v>0.46501513087743079</v>
      </c>
      <c r="F15" s="35">
        <f t="shared" si="0"/>
        <v>9.0698853442904106</v>
      </c>
    </row>
    <row r="16" spans="1:6" s="13" customFormat="1" ht="12" x14ac:dyDescent="0.2">
      <c r="B16" s="32">
        <v>45870</v>
      </c>
      <c r="C16" s="33">
        <v>23804971.25</v>
      </c>
      <c r="D16" s="34">
        <v>10748931.08</v>
      </c>
      <c r="E16" s="35">
        <f t="shared" si="1"/>
        <v>0.45154144347055242</v>
      </c>
      <c r="F16" s="35">
        <f t="shared" si="0"/>
        <v>8.8070878742067826</v>
      </c>
    </row>
    <row r="17" spans="1:6" s="13" customFormat="1" ht="12" x14ac:dyDescent="0.2">
      <c r="B17" s="32">
        <v>45901</v>
      </c>
      <c r="C17" s="33">
        <v>20851022.710000001</v>
      </c>
      <c r="D17" s="34">
        <v>10133566.050000001</v>
      </c>
      <c r="E17" s="35">
        <f t="shared" si="1"/>
        <v>0.48599851388296722</v>
      </c>
      <c r="F17" s="35">
        <f t="shared" si="0"/>
        <v>9.4791556354236075</v>
      </c>
    </row>
    <row r="18" spans="1:6" s="13" customFormat="1" ht="12" x14ac:dyDescent="0.2">
      <c r="B18" s="32">
        <v>45931</v>
      </c>
      <c r="C18" s="33">
        <v>28696058.120000001</v>
      </c>
      <c r="D18" s="34">
        <v>13770185.289999999</v>
      </c>
      <c r="E18" s="35">
        <f t="shared" si="1"/>
        <v>0.4798633050022551</v>
      </c>
      <c r="F18" s="35">
        <f t="shared" si="0"/>
        <v>9.359491483837111</v>
      </c>
    </row>
    <row r="19" spans="1:6" s="13" customFormat="1" ht="12" x14ac:dyDescent="0.2">
      <c r="B19" s="32">
        <v>45962</v>
      </c>
      <c r="C19" s="33">
        <v>22698252.219999999</v>
      </c>
      <c r="D19" s="34">
        <v>10861906.34</v>
      </c>
      <c r="E19" s="35">
        <f t="shared" si="1"/>
        <v>0.47853492131122333</v>
      </c>
      <c r="F19" s="35">
        <f t="shared" si="0"/>
        <v>9.3335820306368475</v>
      </c>
    </row>
    <row r="20" spans="1:6" s="13" customFormat="1" ht="12" x14ac:dyDescent="0.2">
      <c r="B20" s="32">
        <v>45992</v>
      </c>
      <c r="C20" s="36">
        <v>25512748.971500002</v>
      </c>
      <c r="D20" s="34">
        <v>11554530.6</v>
      </c>
      <c r="E20" s="35">
        <f t="shared" si="1"/>
        <v>0.45289241911592643</v>
      </c>
      <c r="F20" s="35">
        <f t="shared" si="0"/>
        <v>8.8334379720699427</v>
      </c>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2BB9C74A-90F8-4DAD-A10B-FD8837A6C77D}"/>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F6C0-D511-40EF-A790-CC8F9D6B7693}">
  <sheetPr>
    <tabColor theme="4" tint="0.79998168889431442"/>
  </sheetPr>
  <dimension ref="A2:K32"/>
  <sheetViews>
    <sheetView showGridLines="0" workbookViewId="0">
      <selection activeCell="L37" sqref="L37"/>
    </sheetView>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255</v>
      </c>
    </row>
    <row r="6" spans="1:6" x14ac:dyDescent="0.25">
      <c r="A6" s="13" t="s">
        <v>256</v>
      </c>
    </row>
    <row r="8" spans="1:6" s="13" customFormat="1" ht="72" x14ac:dyDescent="0.2">
      <c r="B8" s="14" t="s">
        <v>149</v>
      </c>
      <c r="C8" s="14" t="s">
        <v>253</v>
      </c>
      <c r="D8" s="14" t="s">
        <v>588</v>
      </c>
      <c r="E8" s="15" t="s">
        <v>152</v>
      </c>
      <c r="F8" s="15" t="s">
        <v>153</v>
      </c>
    </row>
    <row r="9" spans="1:6" s="13" customFormat="1" ht="12" x14ac:dyDescent="0.2">
      <c r="B9" s="32">
        <v>45658</v>
      </c>
      <c r="C9" s="33">
        <v>21970257</v>
      </c>
      <c r="D9" s="34">
        <v>14668863</v>
      </c>
      <c r="E9" s="35">
        <f>+D9/C9</f>
        <v>0.66766915835349583</v>
      </c>
      <c r="F9" s="35">
        <f t="shared" ref="F9:F20" si="0">+E9*$E$26</f>
        <v>13.022549831354302</v>
      </c>
    </row>
    <row r="10" spans="1:6" s="13" customFormat="1" ht="12" x14ac:dyDescent="0.2">
      <c r="B10" s="32">
        <v>45689</v>
      </c>
      <c r="C10" s="33">
        <v>21822944</v>
      </c>
      <c r="D10" s="34">
        <v>14994152</v>
      </c>
      <c r="E10" s="35">
        <f t="shared" ref="E10:E20" si="1">+D10/C10</f>
        <v>0.68708199956889404</v>
      </c>
      <c r="F10" s="35">
        <f t="shared" si="0"/>
        <v>13.401187497828399</v>
      </c>
    </row>
    <row r="11" spans="1:6" s="13" customFormat="1" ht="12" x14ac:dyDescent="0.2">
      <c r="B11" s="32">
        <v>45717</v>
      </c>
      <c r="C11" s="33">
        <v>18252346</v>
      </c>
      <c r="D11" s="34">
        <v>14493449</v>
      </c>
      <c r="E11" s="35">
        <f t="shared" si="1"/>
        <v>0.79405951432215893</v>
      </c>
      <c r="F11" s="35">
        <f t="shared" si="0"/>
        <v>15.487729910756883</v>
      </c>
    </row>
    <row r="12" spans="1:6" s="13" customFormat="1" ht="12" x14ac:dyDescent="0.2">
      <c r="B12" s="32">
        <v>45748</v>
      </c>
      <c r="C12" s="33">
        <v>24197598</v>
      </c>
      <c r="D12" s="34">
        <v>19023413</v>
      </c>
      <c r="E12" s="35">
        <f t="shared" si="1"/>
        <v>0.78616947847468166</v>
      </c>
      <c r="F12" s="35">
        <f t="shared" si="0"/>
        <v>15.333838745185707</v>
      </c>
    </row>
    <row r="13" spans="1:6" s="13" customFormat="1" ht="12" x14ac:dyDescent="0.2">
      <c r="B13" s="32">
        <v>45778</v>
      </c>
      <c r="C13" s="33">
        <v>31875965</v>
      </c>
      <c r="D13" s="34">
        <v>25427008</v>
      </c>
      <c r="E13" s="35">
        <f t="shared" si="1"/>
        <v>0.79768590535219874</v>
      </c>
      <c r="F13" s="35">
        <f t="shared" si="0"/>
        <v>15.558460836853767</v>
      </c>
    </row>
    <row r="14" spans="1:6" s="13" customFormat="1" ht="12" x14ac:dyDescent="0.2">
      <c r="B14" s="32">
        <v>45809</v>
      </c>
      <c r="C14" s="33">
        <v>35010127</v>
      </c>
      <c r="D14" s="34">
        <v>26258699</v>
      </c>
      <c r="E14" s="35">
        <f t="shared" si="1"/>
        <v>0.75003152659229144</v>
      </c>
      <c r="F14" s="35">
        <f t="shared" si="0"/>
        <v>14.628986239564432</v>
      </c>
    </row>
    <row r="15" spans="1:6" s="13" customFormat="1" ht="12" x14ac:dyDescent="0.2">
      <c r="B15" s="32">
        <v>45839</v>
      </c>
      <c r="C15" s="33">
        <v>34636077</v>
      </c>
      <c r="D15" s="34">
        <v>27907473</v>
      </c>
      <c r="E15" s="35">
        <f t="shared" si="1"/>
        <v>0.80573423485575457</v>
      </c>
      <c r="F15" s="35">
        <f t="shared" si="0"/>
        <v>15.715439440265193</v>
      </c>
    </row>
    <row r="16" spans="1:6" s="13" customFormat="1" ht="12" x14ac:dyDescent="0.2">
      <c r="B16" s="32">
        <v>45870</v>
      </c>
      <c r="C16" s="33">
        <v>22325909</v>
      </c>
      <c r="D16" s="34">
        <v>16826904</v>
      </c>
      <c r="E16" s="35">
        <f t="shared" si="1"/>
        <v>0.75369401532542302</v>
      </c>
      <c r="F16" s="35">
        <f t="shared" si="0"/>
        <v>14.700421233134596</v>
      </c>
    </row>
    <row r="17" spans="1:11" s="13" customFormat="1" ht="12" x14ac:dyDescent="0.2">
      <c r="B17" s="32">
        <v>45901</v>
      </c>
      <c r="C17" s="33">
        <v>19869721</v>
      </c>
      <c r="D17" s="34">
        <v>14588434</v>
      </c>
      <c r="E17" s="35">
        <f t="shared" si="1"/>
        <v>0.73420426990394072</v>
      </c>
      <c r="F17" s="35">
        <f t="shared" si="0"/>
        <v>14.320283588949323</v>
      </c>
    </row>
    <row r="18" spans="1:11" s="13" customFormat="1" ht="12" x14ac:dyDescent="0.2">
      <c r="B18" s="32">
        <v>45931</v>
      </c>
      <c r="C18" s="33">
        <v>20140580</v>
      </c>
      <c r="D18" s="34">
        <v>14674106</v>
      </c>
      <c r="E18" s="35">
        <f t="shared" si="1"/>
        <v>0.72858408248421846</v>
      </c>
      <c r="F18" s="35">
        <f t="shared" si="0"/>
        <v>14.21066467092805</v>
      </c>
    </row>
    <row r="19" spans="1:11" s="13" customFormat="1" ht="12" x14ac:dyDescent="0.2">
      <c r="B19" s="32">
        <v>45962</v>
      </c>
      <c r="C19" s="33">
        <v>16679301</v>
      </c>
      <c r="D19" s="34">
        <v>12671950</v>
      </c>
      <c r="E19" s="35">
        <f t="shared" si="1"/>
        <v>0.75974107068395735</v>
      </c>
      <c r="F19" s="35">
        <f t="shared" si="0"/>
        <v>14.818365994779223</v>
      </c>
    </row>
    <row r="20" spans="1:11" s="13" customFormat="1" ht="12" x14ac:dyDescent="0.2">
      <c r="B20" s="32">
        <v>45992</v>
      </c>
      <c r="C20" s="36">
        <v>12118859</v>
      </c>
      <c r="D20" s="34">
        <v>9060408</v>
      </c>
      <c r="E20" s="35">
        <f t="shared" si="1"/>
        <v>0.74762879904783119</v>
      </c>
      <c r="F20" s="35">
        <f t="shared" si="0"/>
        <v>14.582122251933097</v>
      </c>
    </row>
    <row r="21" spans="1:11" s="13" customFormat="1" ht="12" x14ac:dyDescent="0.2"/>
    <row r="22" spans="1:11" s="13" customFormat="1" ht="12" x14ac:dyDescent="0.2">
      <c r="A22" s="30"/>
    </row>
    <row r="23" spans="1:11" s="13" customFormat="1" ht="12" x14ac:dyDescent="0.2">
      <c r="A23" s="30" t="s">
        <v>53</v>
      </c>
      <c r="B23" s="20" t="s">
        <v>54</v>
      </c>
      <c r="C23" s="20"/>
      <c r="D23" s="37"/>
      <c r="E23" s="20"/>
    </row>
    <row r="24" spans="1:11" s="13" customFormat="1" ht="12" x14ac:dyDescent="0.2">
      <c r="B24" s="20" t="s">
        <v>55</v>
      </c>
      <c r="C24" s="37"/>
      <c r="D24" s="37"/>
      <c r="E24" s="20">
        <v>43</v>
      </c>
    </row>
    <row r="25" spans="1:11" s="13" customFormat="1" ht="12" x14ac:dyDescent="0.2">
      <c r="B25" s="20" t="s">
        <v>56</v>
      </c>
      <c r="C25" s="37"/>
      <c r="D25" s="37"/>
      <c r="E25" s="20">
        <v>2.2046199999999998</v>
      </c>
    </row>
    <row r="26" spans="1:11" s="13" customFormat="1" ht="12" x14ac:dyDescent="0.2">
      <c r="B26" s="20" t="s">
        <v>57</v>
      </c>
      <c r="C26" s="37"/>
      <c r="D26" s="37"/>
      <c r="E26" s="20">
        <f>+E24/E25</f>
        <v>19.504495105732509</v>
      </c>
    </row>
    <row r="29" spans="1:11" x14ac:dyDescent="0.25">
      <c r="B29" s="123" t="s">
        <v>585</v>
      </c>
      <c r="C29" s="13"/>
      <c r="D29" s="13"/>
      <c r="E29" s="13"/>
      <c r="F29" s="13"/>
      <c r="G29" s="13"/>
      <c r="H29" s="13"/>
      <c r="I29" s="13"/>
      <c r="J29" s="13"/>
      <c r="K29" s="13"/>
    </row>
    <row r="30" spans="1:11" x14ac:dyDescent="0.25">
      <c r="B30" s="13" t="s">
        <v>603</v>
      </c>
      <c r="C30" s="13"/>
      <c r="D30" s="13"/>
      <c r="E30" s="13"/>
      <c r="F30" s="13"/>
      <c r="G30" s="13"/>
      <c r="H30" s="13"/>
      <c r="I30" s="13"/>
      <c r="J30" s="13"/>
      <c r="K30" s="13"/>
    </row>
    <row r="32" spans="1:11" x14ac:dyDescent="0.25">
      <c r="B32" s="6" t="s">
        <v>602</v>
      </c>
    </row>
  </sheetData>
  <hyperlinks>
    <hyperlink ref="A2" location="Índice!A1" display="Índice" xr:uid="{B6F91055-0535-442B-9906-7D2548A70BC9}"/>
    <hyperlink ref="B32" r:id="rId1" xr:uid="{139A5CDC-AABE-409A-AED0-ADB7665B2CA9}"/>
  </hyperlinks>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87E83-C77F-41FB-B6E4-79440AABD375}">
  <sheetPr>
    <tabColor theme="3" tint="0.79998168889431442"/>
  </sheetPr>
  <dimension ref="A2:H33"/>
  <sheetViews>
    <sheetView showGridLines="0" workbookViewId="0">
      <selection activeCell="E9" sqref="E9"/>
    </sheetView>
  </sheetViews>
  <sheetFormatPr baseColWidth="10" defaultColWidth="11.42578125" defaultRowHeight="12" x14ac:dyDescent="0.2"/>
  <cols>
    <col min="1" max="1" width="7.5703125" style="13" customWidth="1"/>
    <col min="2" max="2" width="16.7109375" style="13" customWidth="1"/>
    <col min="3" max="3" width="18.42578125" style="13" bestFit="1" customWidth="1"/>
    <col min="4" max="4" width="13.28515625" style="13" customWidth="1"/>
    <col min="5" max="5" width="17.42578125" style="13" customWidth="1"/>
    <col min="6" max="6" width="13.85546875" style="13" customWidth="1"/>
    <col min="7" max="7" width="14.140625" style="13" customWidth="1"/>
    <col min="8" max="8" width="11.7109375" style="13" customWidth="1"/>
    <col min="9" max="16384" width="11.42578125" style="13"/>
  </cols>
  <sheetData>
    <row r="2" spans="1:8" ht="15" x14ac:dyDescent="0.25">
      <c r="A2" s="10" t="s">
        <v>23</v>
      </c>
    </row>
    <row r="5" spans="1:8" s="9" customFormat="1" ht="15" x14ac:dyDescent="0.25">
      <c r="A5" s="21" t="s">
        <v>263</v>
      </c>
    </row>
    <row r="6" spans="1:8" x14ac:dyDescent="0.2">
      <c r="A6" s="13" t="s">
        <v>262</v>
      </c>
    </row>
    <row r="7" spans="1:8" s="17" customFormat="1" x14ac:dyDescent="0.25"/>
    <row r="8" spans="1:8" ht="72" x14ac:dyDescent="0.2">
      <c r="A8" s="22" t="s">
        <v>49</v>
      </c>
      <c r="B8" s="23" t="s">
        <v>591</v>
      </c>
      <c r="C8" s="23" t="s">
        <v>260</v>
      </c>
      <c r="D8" s="23" t="s">
        <v>261</v>
      </c>
      <c r="E8" s="23" t="s">
        <v>604</v>
      </c>
      <c r="F8" s="23" t="s">
        <v>267</v>
      </c>
      <c r="G8" s="23" t="s">
        <v>268</v>
      </c>
      <c r="H8" s="23" t="s">
        <v>124</v>
      </c>
    </row>
    <row r="9" spans="1:8" x14ac:dyDescent="0.2">
      <c r="A9" s="24">
        <v>45658</v>
      </c>
      <c r="B9" s="58">
        <v>976578</v>
      </c>
      <c r="C9" s="58">
        <f>+B9*1000</f>
        <v>976578000</v>
      </c>
      <c r="D9" s="26">
        <v>6.386132258064516E-3</v>
      </c>
      <c r="E9" s="27">
        <f>+C9*D9</f>
        <v>6236556.2683161292</v>
      </c>
      <c r="F9" s="50">
        <v>8465580</v>
      </c>
      <c r="G9" s="28">
        <f t="shared" ref="G9:G20" si="0">+E9/F9</f>
        <v>0.73669568633408811</v>
      </c>
      <c r="H9" s="28">
        <f>+G9*$E$26</f>
        <v>14.368877408517474</v>
      </c>
    </row>
    <row r="10" spans="1:8" x14ac:dyDescent="0.2">
      <c r="A10" s="24">
        <v>45689</v>
      </c>
      <c r="B10" s="58">
        <v>834133</v>
      </c>
      <c r="C10" s="58">
        <f t="shared" ref="C10:C20" si="1">+B10*1000</f>
        <v>834133000</v>
      </c>
      <c r="D10" s="26">
        <v>6.5943321428571433E-3</v>
      </c>
      <c r="E10" s="27">
        <f t="shared" ref="E10:E20" si="2">+C10*D10</f>
        <v>5500550.0533178579</v>
      </c>
      <c r="F10" s="50">
        <v>7429380</v>
      </c>
      <c r="G10" s="28">
        <f t="shared" si="0"/>
        <v>0.74037807371784159</v>
      </c>
      <c r="H10" s="28">
        <f t="shared" ref="H10:H20" si="3">+G10*$E$26</f>
        <v>14.440700515221303</v>
      </c>
    </row>
    <row r="11" spans="1:8" x14ac:dyDescent="0.2">
      <c r="A11" s="24">
        <v>45717</v>
      </c>
      <c r="B11" s="58">
        <v>883866</v>
      </c>
      <c r="C11" s="58">
        <f t="shared" si="1"/>
        <v>883866000</v>
      </c>
      <c r="D11" s="26">
        <v>6.7047903225806458E-3</v>
      </c>
      <c r="E11" s="27">
        <f t="shared" si="2"/>
        <v>5926136.2032580655</v>
      </c>
      <c r="F11" s="50">
        <v>8149715</v>
      </c>
      <c r="G11" s="28">
        <f t="shared" si="0"/>
        <v>0.72715870472256583</v>
      </c>
      <c r="H11" s="28">
        <f t="shared" si="3"/>
        <v>14.182863397352076</v>
      </c>
    </row>
    <row r="12" spans="1:8" x14ac:dyDescent="0.2">
      <c r="A12" s="24">
        <v>45748</v>
      </c>
      <c r="B12" s="58">
        <v>963832</v>
      </c>
      <c r="C12" s="58">
        <f t="shared" si="1"/>
        <v>963832000</v>
      </c>
      <c r="D12" s="26">
        <v>6.9335600000000018E-3</v>
      </c>
      <c r="E12" s="27">
        <f t="shared" si="2"/>
        <v>6682787.0019200016</v>
      </c>
      <c r="F12" s="50">
        <v>8619848</v>
      </c>
      <c r="G12" s="28">
        <f t="shared" si="0"/>
        <v>0.77527898426051156</v>
      </c>
      <c r="H12" s="28">
        <f t="shared" si="3"/>
        <v>15.121425154086419</v>
      </c>
    </row>
    <row r="13" spans="1:8" x14ac:dyDescent="0.2">
      <c r="A13" s="24">
        <v>45778</v>
      </c>
      <c r="B13" s="58">
        <v>928943</v>
      </c>
      <c r="C13" s="58">
        <f t="shared" si="1"/>
        <v>928943000</v>
      </c>
      <c r="D13" s="26">
        <v>6.9114838709677428E-3</v>
      </c>
      <c r="E13" s="27">
        <f t="shared" si="2"/>
        <v>6420374.5615483876</v>
      </c>
      <c r="F13" s="50">
        <v>8145010</v>
      </c>
      <c r="G13" s="28">
        <f t="shared" si="0"/>
        <v>0.78825864689526315</v>
      </c>
      <c r="H13" s="28">
        <f t="shared" si="3"/>
        <v>15.37458692041999</v>
      </c>
    </row>
    <row r="14" spans="1:8" x14ac:dyDescent="0.2">
      <c r="A14" s="24">
        <v>45809</v>
      </c>
      <c r="B14" s="58">
        <v>1002263</v>
      </c>
      <c r="C14" s="58">
        <f t="shared" si="1"/>
        <v>1002263000</v>
      </c>
      <c r="D14" s="26">
        <v>6.9160633333333324E-3</v>
      </c>
      <c r="E14" s="27">
        <f t="shared" si="2"/>
        <v>6931714.3846566658</v>
      </c>
      <c r="F14" s="50">
        <v>8784266</v>
      </c>
      <c r="G14" s="28">
        <f t="shared" si="0"/>
        <v>0.78910570156421334</v>
      </c>
      <c r="H14" s="28">
        <f t="shared" si="3"/>
        <v>15.391108294064818</v>
      </c>
    </row>
    <row r="15" spans="1:8" x14ac:dyDescent="0.2">
      <c r="A15" s="24">
        <v>45839</v>
      </c>
      <c r="B15" s="58">
        <v>980647</v>
      </c>
      <c r="C15" s="58">
        <f t="shared" si="1"/>
        <v>980647000</v>
      </c>
      <c r="D15" s="26">
        <v>6.7989709677419349E-3</v>
      </c>
      <c r="E15" s="27">
        <f t="shared" si="2"/>
        <v>6667390.4826032249</v>
      </c>
      <c r="F15" s="50">
        <v>8426527</v>
      </c>
      <c r="G15" s="28">
        <f t="shared" si="0"/>
        <v>0.79123825065809728</v>
      </c>
      <c r="H15" s="28">
        <f>+G15*$E$26</f>
        <v>15.43270258742921</v>
      </c>
    </row>
    <row r="16" spans="1:8" x14ac:dyDescent="0.2">
      <c r="A16" s="24">
        <v>45870</v>
      </c>
      <c r="B16" s="58">
        <v>914254</v>
      </c>
      <c r="C16" s="58">
        <f t="shared" si="1"/>
        <v>914254000</v>
      </c>
      <c r="D16" s="26">
        <v>6.7828612903225796E-3</v>
      </c>
      <c r="E16" s="27">
        <f t="shared" si="2"/>
        <v>6201258.0661225794</v>
      </c>
      <c r="F16" s="50">
        <v>7852066</v>
      </c>
      <c r="G16" s="28">
        <f t="shared" si="0"/>
        <v>0.78976132728922288</v>
      </c>
      <c r="H16" s="28">
        <f t="shared" si="3"/>
        <v>15.403895942809458</v>
      </c>
    </row>
    <row r="17" spans="1:8" x14ac:dyDescent="0.2">
      <c r="A17" s="24">
        <v>45901</v>
      </c>
      <c r="B17" s="58">
        <v>852644</v>
      </c>
      <c r="C17" s="58">
        <f t="shared" si="1"/>
        <v>852644000</v>
      </c>
      <c r="D17" s="26">
        <v>6.7604700000000002E-3</v>
      </c>
      <c r="E17" s="27">
        <f t="shared" si="2"/>
        <v>5764274.1826800006</v>
      </c>
      <c r="F17" s="50">
        <v>7496986</v>
      </c>
      <c r="G17" s="28">
        <f t="shared" si="0"/>
        <v>0.7688788778156983</v>
      </c>
      <c r="H17" s="28">
        <f t="shared" si="3"/>
        <v>14.996594309257391</v>
      </c>
    </row>
    <row r="18" spans="1:8" x14ac:dyDescent="0.2">
      <c r="A18" s="24">
        <v>45931</v>
      </c>
      <c r="B18" s="58">
        <v>834163</v>
      </c>
      <c r="C18" s="58">
        <f t="shared" si="1"/>
        <v>834163000</v>
      </c>
      <c r="D18" s="26">
        <v>6.6126677419354862E-3</v>
      </c>
      <c r="E18" s="27">
        <f t="shared" si="2"/>
        <v>5516042.7616161313</v>
      </c>
      <c r="F18" s="50">
        <v>7268197</v>
      </c>
      <c r="G18" s="28">
        <f t="shared" si="0"/>
        <v>0.75892862584986776</v>
      </c>
      <c r="H18" s="28">
        <f t="shared" si="3"/>
        <v>14.802519668489044</v>
      </c>
    </row>
    <row r="19" spans="1:8" x14ac:dyDescent="0.2">
      <c r="A19" s="24">
        <v>45962</v>
      </c>
      <c r="B19" s="58">
        <v>739386</v>
      </c>
      <c r="C19" s="58">
        <f t="shared" si="1"/>
        <v>739386000</v>
      </c>
      <c r="D19" s="26">
        <v>6.4489333333333336E-3</v>
      </c>
      <c r="E19" s="27">
        <f t="shared" si="2"/>
        <v>4768251.0216000006</v>
      </c>
      <c r="F19" s="50">
        <v>6683441</v>
      </c>
      <c r="G19" s="28">
        <f t="shared" si="0"/>
        <v>0.71344252483114623</v>
      </c>
      <c r="H19" s="28">
        <f t="shared" si="3"/>
        <v>13.915336233790535</v>
      </c>
    </row>
    <row r="20" spans="1:8" x14ac:dyDescent="0.2">
      <c r="A20" s="24">
        <v>45992</v>
      </c>
      <c r="B20" s="58">
        <v>746137</v>
      </c>
      <c r="C20" s="58">
        <f t="shared" si="1"/>
        <v>746137000</v>
      </c>
      <c r="D20" s="26">
        <v>6.4088387096774219E-3</v>
      </c>
      <c r="E20" s="27">
        <f t="shared" si="2"/>
        <v>4781871.6883225823</v>
      </c>
      <c r="F20" s="50">
        <v>6735647</v>
      </c>
      <c r="G20" s="28">
        <f t="shared" si="0"/>
        <v>0.70993502009867537</v>
      </c>
      <c r="H20" s="28">
        <f t="shared" si="3"/>
        <v>13.846924124902724</v>
      </c>
    </row>
    <row r="22" spans="1:8" x14ac:dyDescent="0.2">
      <c r="A22" s="29"/>
    </row>
    <row r="23" spans="1:8" x14ac:dyDescent="0.2">
      <c r="A23" s="16" t="s">
        <v>53</v>
      </c>
      <c r="B23" s="18" t="s">
        <v>54</v>
      </c>
      <c r="C23" s="18"/>
      <c r="D23" s="17"/>
      <c r="E23" s="17"/>
    </row>
    <row r="24" spans="1:8" x14ac:dyDescent="0.2">
      <c r="A24" s="19"/>
      <c r="B24" s="18" t="s">
        <v>55</v>
      </c>
      <c r="C24" s="18"/>
      <c r="D24" s="17"/>
      <c r="E24" s="20">
        <v>43</v>
      </c>
    </row>
    <row r="25" spans="1:8" x14ac:dyDescent="0.2">
      <c r="A25" s="19"/>
      <c r="B25" s="18" t="s">
        <v>56</v>
      </c>
      <c r="C25" s="18"/>
      <c r="D25" s="17"/>
      <c r="E25" s="20">
        <v>2.2046199999999998</v>
      </c>
    </row>
    <row r="26" spans="1:8" x14ac:dyDescent="0.2">
      <c r="A26" s="19"/>
      <c r="B26" s="18" t="s">
        <v>57</v>
      </c>
      <c r="C26" s="18"/>
      <c r="D26" s="17"/>
      <c r="E26" s="20">
        <f>+E24/E25</f>
        <v>19.504495105732509</v>
      </c>
    </row>
    <row r="27" spans="1:8" x14ac:dyDescent="0.2">
      <c r="A27" s="30" t="s">
        <v>58</v>
      </c>
      <c r="B27" s="18" t="s">
        <v>126</v>
      </c>
      <c r="C27" s="18"/>
    </row>
    <row r="30" spans="1:8" x14ac:dyDescent="0.2">
      <c r="B30" s="123" t="s">
        <v>585</v>
      </c>
    </row>
    <row r="31" spans="1:8" x14ac:dyDescent="0.2">
      <c r="B31" s="13" t="s">
        <v>590</v>
      </c>
    </row>
    <row r="33" spans="2:2" ht="15" x14ac:dyDescent="0.25">
      <c r="B33" s="6" t="s">
        <v>589</v>
      </c>
    </row>
  </sheetData>
  <hyperlinks>
    <hyperlink ref="A2" location="Índice!A1" display="Índice" xr:uid="{CA75F5D1-F38A-464C-AB79-961AEC3D2A83}"/>
    <hyperlink ref="B33" r:id="rId1" display="https://www.customs.go.jp/toukei/sankou/howto/gaiyou_e.htm" xr:uid="{418CA435-D741-4F99-929B-7A7AB663E18D}"/>
  </hyperlinks>
  <pageMargins left="0.7" right="0.7" top="0.75" bottom="0.75" header="0.3" footer="0.3"/>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10F38-FFB0-43B7-844F-8405D6715A2A}">
  <sheetPr>
    <tabColor theme="2" tint="-9.9978637043366805E-2"/>
  </sheetPr>
  <dimension ref="A2:G34"/>
  <sheetViews>
    <sheetView showGridLines="0" workbookViewId="0">
      <selection activeCell="D9" sqref="D9"/>
    </sheetView>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4.140625" style="13" customWidth="1"/>
    <col min="7" max="7" width="11.7109375" style="13" customWidth="1"/>
    <col min="8" max="16384" width="11.42578125" style="13"/>
  </cols>
  <sheetData>
    <row r="2" spans="1:7" ht="15" x14ac:dyDescent="0.25">
      <c r="A2" s="10" t="s">
        <v>23</v>
      </c>
    </row>
    <row r="5" spans="1:7" s="9" customFormat="1" ht="15" x14ac:dyDescent="0.25">
      <c r="A5" s="21" t="s">
        <v>264</v>
      </c>
    </row>
    <row r="6" spans="1:7" x14ac:dyDescent="0.2">
      <c r="A6" s="13" t="s">
        <v>266</v>
      </c>
    </row>
    <row r="7" spans="1:7" s="17" customFormat="1" x14ac:dyDescent="0.25"/>
    <row r="8" spans="1:7" ht="72" x14ac:dyDescent="0.2">
      <c r="A8" s="22" t="s">
        <v>49</v>
      </c>
      <c r="B8" s="23" t="s">
        <v>592</v>
      </c>
      <c r="C8" s="23" t="s">
        <v>269</v>
      </c>
      <c r="D8" s="23" t="s">
        <v>605</v>
      </c>
      <c r="E8" s="23" t="s">
        <v>257</v>
      </c>
      <c r="F8" s="23" t="s">
        <v>258</v>
      </c>
      <c r="G8" s="23" t="s">
        <v>259</v>
      </c>
    </row>
    <row r="9" spans="1:7" x14ac:dyDescent="0.2">
      <c r="A9" s="24">
        <v>45658</v>
      </c>
      <c r="B9" s="59">
        <v>5371879</v>
      </c>
      <c r="C9" s="26">
        <v>1.2347677419354837</v>
      </c>
      <c r="D9" s="27">
        <f t="shared" ref="D9:D20" si="0">+B9*C9</f>
        <v>6633022.9027806437</v>
      </c>
      <c r="E9" s="50">
        <v>8504172</v>
      </c>
      <c r="F9" s="28">
        <f t="shared" ref="F9:F20" si="1">+D9/E9</f>
        <v>0.77997280661546398</v>
      </c>
      <c r="G9" s="28">
        <f>+F9*$D$26</f>
        <v>15.212975789235767</v>
      </c>
    </row>
    <row r="10" spans="1:7" x14ac:dyDescent="0.2">
      <c r="A10" s="24">
        <v>45689</v>
      </c>
      <c r="B10" s="59">
        <v>2774488</v>
      </c>
      <c r="C10" s="26">
        <v>1.253535714285714</v>
      </c>
      <c r="D10" s="27">
        <f t="shared" si="0"/>
        <v>3477919.7968571419</v>
      </c>
      <c r="E10" s="50">
        <v>4407702</v>
      </c>
      <c r="F10" s="28">
        <f t="shared" si="1"/>
        <v>0.78905511235948844</v>
      </c>
      <c r="G10" s="28">
        <f t="shared" ref="G10:G20" si="2">+F10*$D$26</f>
        <v>15.390121577168857</v>
      </c>
    </row>
    <row r="11" spans="1:7" x14ac:dyDescent="0.2">
      <c r="A11" s="24">
        <v>45717</v>
      </c>
      <c r="B11" s="59">
        <v>3402398</v>
      </c>
      <c r="C11" s="26">
        <v>1.2899548387096778</v>
      </c>
      <c r="D11" s="27">
        <f t="shared" si="0"/>
        <v>4388939.7633161303</v>
      </c>
      <c r="E11" s="50">
        <v>5296415</v>
      </c>
      <c r="F11" s="28">
        <f t="shared" si="1"/>
        <v>0.82866236186479536</v>
      </c>
      <c r="G11" s="28">
        <f t="shared" si="2"/>
        <v>16.162640981296644</v>
      </c>
    </row>
    <row r="12" spans="1:7" x14ac:dyDescent="0.2">
      <c r="A12" s="24">
        <v>45748</v>
      </c>
      <c r="B12" s="59">
        <v>2403591</v>
      </c>
      <c r="C12" s="26">
        <v>1.3145433333333334</v>
      </c>
      <c r="D12" s="27">
        <f t="shared" si="0"/>
        <v>3159624.5251100003</v>
      </c>
      <c r="E12" s="50">
        <v>3738585</v>
      </c>
      <c r="F12" s="28">
        <f t="shared" si="1"/>
        <v>0.84513914358239828</v>
      </c>
      <c r="G12" s="28">
        <f t="shared" si="2"/>
        <v>16.484012289665852</v>
      </c>
    </row>
    <row r="13" spans="1:7" x14ac:dyDescent="0.2">
      <c r="A13" s="24">
        <v>45778</v>
      </c>
      <c r="B13" s="59">
        <v>1601199</v>
      </c>
      <c r="C13" s="26">
        <v>1.3367919354838711</v>
      </c>
      <c r="D13" s="27">
        <f t="shared" si="0"/>
        <v>2140469.9103048388</v>
      </c>
      <c r="E13" s="50">
        <v>2623320</v>
      </c>
      <c r="F13" s="28">
        <f t="shared" si="1"/>
        <v>0.81593930984585894</v>
      </c>
      <c r="G13" s="28">
        <f t="shared" si="2"/>
        <v>15.914484275463318</v>
      </c>
    </row>
    <row r="14" spans="1:7" x14ac:dyDescent="0.2">
      <c r="A14" s="24">
        <v>45809</v>
      </c>
      <c r="B14" s="59">
        <v>2723964</v>
      </c>
      <c r="C14" s="26">
        <v>1.3561333333333336</v>
      </c>
      <c r="D14" s="27">
        <f t="shared" si="0"/>
        <v>3694058.3792000008</v>
      </c>
      <c r="E14" s="50">
        <v>4540892</v>
      </c>
      <c r="F14" s="28">
        <f t="shared" si="1"/>
        <v>0.81350941163101897</v>
      </c>
      <c r="G14" s="28">
        <f t="shared" si="2"/>
        <v>15.867090337624543</v>
      </c>
    </row>
    <row r="15" spans="1:7" x14ac:dyDescent="0.2">
      <c r="A15" s="24">
        <v>45839</v>
      </c>
      <c r="B15" s="59">
        <v>6135662</v>
      </c>
      <c r="C15" s="26">
        <v>1.3494903225806454</v>
      </c>
      <c r="D15" s="27">
        <f t="shared" si="0"/>
        <v>8280016.4916258082</v>
      </c>
      <c r="E15" s="50">
        <v>9926249</v>
      </c>
      <c r="F15" s="28">
        <f t="shared" si="1"/>
        <v>0.83415361549219735</v>
      </c>
      <c r="G15" s="28">
        <f>+F15*$D$26</f>
        <v>16.269745110796642</v>
      </c>
    </row>
    <row r="16" spans="1:7" x14ac:dyDescent="0.2">
      <c r="A16" s="24">
        <v>45870</v>
      </c>
      <c r="B16" s="59">
        <v>284297</v>
      </c>
      <c r="C16" s="26">
        <v>1.3451935483870965</v>
      </c>
      <c r="D16" s="27">
        <f t="shared" si="0"/>
        <v>382434.49022580637</v>
      </c>
      <c r="E16" s="50">
        <v>494091</v>
      </c>
      <c r="F16" s="28">
        <f t="shared" si="1"/>
        <v>0.77401630514582609</v>
      </c>
      <c r="G16" s="28">
        <f t="shared" si="2"/>
        <v>15.096797235473925</v>
      </c>
    </row>
    <row r="17" spans="1:7" x14ac:dyDescent="0.2">
      <c r="A17" s="24">
        <v>45901</v>
      </c>
      <c r="B17" s="59">
        <v>5588334</v>
      </c>
      <c r="C17" s="26">
        <v>1.3499666666666665</v>
      </c>
      <c r="D17" s="27">
        <f t="shared" si="0"/>
        <v>7544064.6221999992</v>
      </c>
      <c r="E17" s="50">
        <v>9086266</v>
      </c>
      <c r="F17" s="28">
        <f t="shared" si="1"/>
        <v>0.8302711611348379</v>
      </c>
      <c r="G17" s="28">
        <f t="shared" si="2"/>
        <v>16.194019798785295</v>
      </c>
    </row>
    <row r="18" spans="1:7" x14ac:dyDescent="0.2">
      <c r="A18" s="24">
        <v>45931</v>
      </c>
      <c r="B18" s="59">
        <v>4258553</v>
      </c>
      <c r="C18" s="26">
        <v>1.3361612903225812</v>
      </c>
      <c r="D18" s="27">
        <f t="shared" si="0"/>
        <v>5690113.6713870997</v>
      </c>
      <c r="E18" s="50">
        <v>6909697</v>
      </c>
      <c r="F18" s="28">
        <f t="shared" si="1"/>
        <v>0.82349684383947652</v>
      </c>
      <c r="G18" s="28">
        <f t="shared" si="2"/>
        <v>16.061890160253238</v>
      </c>
    </row>
    <row r="19" spans="1:7" x14ac:dyDescent="0.2">
      <c r="A19" s="24">
        <v>45962</v>
      </c>
      <c r="B19" s="59">
        <v>1673870</v>
      </c>
      <c r="C19" s="26">
        <v>1.3151300000000001</v>
      </c>
      <c r="D19" s="27">
        <f t="shared" si="0"/>
        <v>2201356.6531000002</v>
      </c>
      <c r="E19" s="50">
        <v>2741285</v>
      </c>
      <c r="F19" s="28">
        <f t="shared" si="1"/>
        <v>0.8030382295529287</v>
      </c>
      <c r="G19" s="28">
        <f t="shared" si="2"/>
        <v>15.662855218031197</v>
      </c>
    </row>
    <row r="20" spans="1:7" x14ac:dyDescent="0.2">
      <c r="A20" s="24">
        <v>45992</v>
      </c>
      <c r="B20" s="59">
        <v>2069330</v>
      </c>
      <c r="C20" s="26">
        <v>1.3393048387096775</v>
      </c>
      <c r="D20" s="27">
        <f t="shared" si="0"/>
        <v>2771463.6818870972</v>
      </c>
      <c r="E20" s="50">
        <v>3389770</v>
      </c>
      <c r="F20" s="28">
        <f t="shared" si="1"/>
        <v>0.81759638025208115</v>
      </c>
      <c r="G20" s="28">
        <f t="shared" si="2"/>
        <v>15.946804597091333</v>
      </c>
    </row>
    <row r="22" spans="1:7" x14ac:dyDescent="0.2">
      <c r="A22" s="29"/>
    </row>
    <row r="23" spans="1:7" x14ac:dyDescent="0.2">
      <c r="A23" s="16" t="s">
        <v>53</v>
      </c>
      <c r="B23" s="18" t="s">
        <v>54</v>
      </c>
      <c r="C23" s="17"/>
      <c r="D23" s="17"/>
    </row>
    <row r="24" spans="1:7" x14ac:dyDescent="0.2">
      <c r="A24" s="19"/>
      <c r="B24" s="18" t="s">
        <v>55</v>
      </c>
      <c r="C24" s="17"/>
      <c r="D24" s="20">
        <v>43</v>
      </c>
    </row>
    <row r="25" spans="1:7" x14ac:dyDescent="0.2">
      <c r="A25" s="19"/>
      <c r="B25" s="18" t="s">
        <v>56</v>
      </c>
      <c r="C25" s="17"/>
      <c r="D25" s="20">
        <v>2.2046199999999998</v>
      </c>
    </row>
    <row r="26" spans="1:7" x14ac:dyDescent="0.2">
      <c r="A26" s="19"/>
      <c r="B26" s="18" t="s">
        <v>57</v>
      </c>
      <c r="C26" s="17"/>
      <c r="D26" s="20">
        <f>+D24/D25</f>
        <v>19.504495105732509</v>
      </c>
    </row>
    <row r="27" spans="1:7" x14ac:dyDescent="0.2">
      <c r="A27" s="30" t="s">
        <v>58</v>
      </c>
      <c r="B27" s="18" t="s">
        <v>126</v>
      </c>
    </row>
    <row r="31" spans="1:7" x14ac:dyDescent="0.2">
      <c r="B31" s="123" t="s">
        <v>585</v>
      </c>
    </row>
    <row r="32" spans="1:7" x14ac:dyDescent="0.2">
      <c r="B32" s="13" t="s">
        <v>594</v>
      </c>
    </row>
    <row r="34" spans="2:2" ht="15" x14ac:dyDescent="0.25">
      <c r="B34" s="6" t="s">
        <v>593</v>
      </c>
    </row>
  </sheetData>
  <hyperlinks>
    <hyperlink ref="A2" location="Índice!A1" display="Índice" xr:uid="{684A4F82-A041-4DB6-BD19-E479C61A91D5}"/>
    <hyperlink ref="B34" r:id="rId1" display="https://www.gov.uk/government/statistics/overseas-trade-statistics-methodologies/overseas-trade-in-goods-statistics-methodology-and-quality-report--3" xr:uid="{18FA1A89-BC51-4585-B4F1-7763260AF59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L29"/>
  <sheetViews>
    <sheetView showGridLines="0" workbookViewId="0"/>
  </sheetViews>
  <sheetFormatPr baseColWidth="10" defaultColWidth="11.42578125" defaultRowHeight="15" x14ac:dyDescent="0.25"/>
  <cols>
    <col min="2" max="2" width="17.85546875" customWidth="1"/>
    <col min="3" max="3" width="25.7109375" customWidth="1"/>
    <col min="4" max="4" width="23.85546875" customWidth="1"/>
    <col min="13" max="16384" width="11.42578125" style="131"/>
  </cols>
  <sheetData>
    <row r="1" spans="1:4" customFormat="1" x14ac:dyDescent="0.25"/>
    <row r="2" spans="1:4" customFormat="1" x14ac:dyDescent="0.25">
      <c r="A2" s="135" t="s">
        <v>23</v>
      </c>
    </row>
    <row r="3" spans="1:4" customFormat="1" x14ac:dyDescent="0.25"/>
    <row r="4" spans="1:4" customFormat="1" x14ac:dyDescent="0.25"/>
    <row r="5" spans="1:4" customFormat="1" x14ac:dyDescent="0.25"/>
    <row r="6" spans="1:4" customFormat="1" ht="15.75" x14ac:dyDescent="0.25">
      <c r="A6" s="12" t="s">
        <v>249</v>
      </c>
    </row>
    <row r="7" spans="1:4" s="136" customFormat="1" ht="15.75" x14ac:dyDescent="0.25">
      <c r="A7" s="12" t="s">
        <v>393</v>
      </c>
    </row>
    <row r="8" spans="1:4" customFormat="1" x14ac:dyDescent="0.25">
      <c r="A8" s="13" t="s">
        <v>392</v>
      </c>
    </row>
    <row r="9" spans="1:4" customFormat="1" x14ac:dyDescent="0.25"/>
    <row r="10" spans="1:4" ht="60" x14ac:dyDescent="0.25">
      <c r="A10" s="129" t="s">
        <v>49</v>
      </c>
      <c r="B10" s="129" t="s">
        <v>582</v>
      </c>
      <c r="C10" s="128" t="s">
        <v>50</v>
      </c>
      <c r="D10" s="128" t="s">
        <v>51</v>
      </c>
    </row>
    <row r="11" spans="1:4" x14ac:dyDescent="0.25">
      <c r="A11" s="134">
        <v>45658</v>
      </c>
      <c r="B11" s="132">
        <v>434.9</v>
      </c>
      <c r="C11" s="133">
        <f>+B11/1000</f>
        <v>0.43489999999999995</v>
      </c>
      <c r="D11" s="133">
        <f>+C11*$D$28</f>
        <v>8.4825049214830681</v>
      </c>
    </row>
    <row r="12" spans="1:4" x14ac:dyDescent="0.25">
      <c r="A12" s="134">
        <v>45689</v>
      </c>
      <c r="B12" s="132">
        <v>441.1</v>
      </c>
      <c r="C12" s="133">
        <f t="shared" ref="C12:C22" si="0">+B12/1000</f>
        <v>0.44110000000000005</v>
      </c>
      <c r="D12" s="133">
        <f t="shared" ref="D12:D22" si="1">+C12*$D$28</f>
        <v>8.6034327911386104</v>
      </c>
    </row>
    <row r="13" spans="1:4" x14ac:dyDescent="0.25">
      <c r="A13" s="134">
        <v>45717</v>
      </c>
      <c r="B13" s="132">
        <v>464.9</v>
      </c>
      <c r="C13" s="133">
        <f t="shared" si="0"/>
        <v>0.46489999999999998</v>
      </c>
      <c r="D13" s="133">
        <f t="shared" si="1"/>
        <v>9.0676397746550439</v>
      </c>
    </row>
    <row r="14" spans="1:4" x14ac:dyDescent="0.25">
      <c r="A14" s="134">
        <v>45748</v>
      </c>
      <c r="B14" s="132">
        <v>442.2</v>
      </c>
      <c r="C14" s="133">
        <f t="shared" si="0"/>
        <v>0.44219999999999998</v>
      </c>
      <c r="D14" s="133">
        <f t="shared" si="1"/>
        <v>8.6248877357549159</v>
      </c>
    </row>
    <row r="15" spans="1:4" x14ac:dyDescent="0.25">
      <c r="A15" s="134">
        <v>45778</v>
      </c>
      <c r="B15" s="132">
        <v>453.7</v>
      </c>
      <c r="C15" s="133">
        <f t="shared" si="0"/>
        <v>0.45369999999999999</v>
      </c>
      <c r="D15" s="133">
        <f t="shared" si="1"/>
        <v>8.8491894294708402</v>
      </c>
    </row>
    <row r="16" spans="1:4" x14ac:dyDescent="0.25">
      <c r="A16" s="134">
        <v>45809</v>
      </c>
      <c r="B16" s="132">
        <v>446.9</v>
      </c>
      <c r="C16" s="133">
        <f t="shared" si="0"/>
        <v>0.44689999999999996</v>
      </c>
      <c r="D16" s="133">
        <f t="shared" si="1"/>
        <v>8.7165588627518584</v>
      </c>
    </row>
    <row r="17" spans="1:12" x14ac:dyDescent="0.25">
      <c r="A17" s="134">
        <v>45839</v>
      </c>
      <c r="B17" s="132">
        <v>447.2</v>
      </c>
      <c r="C17" s="133">
        <f t="shared" si="0"/>
        <v>0.44719999999999999</v>
      </c>
      <c r="D17" s="133">
        <f t="shared" si="1"/>
        <v>8.7224102112835773</v>
      </c>
    </row>
    <row r="18" spans="1:12" x14ac:dyDescent="0.25">
      <c r="A18" s="134">
        <v>45870</v>
      </c>
      <c r="B18" s="132">
        <v>459.4</v>
      </c>
      <c r="C18" s="133">
        <f t="shared" si="0"/>
        <v>0.45939999999999998</v>
      </c>
      <c r="D18" s="133">
        <f t="shared" si="1"/>
        <v>8.9603650515735147</v>
      </c>
    </row>
    <row r="19" spans="1:12" x14ac:dyDescent="0.25">
      <c r="A19" s="134">
        <v>45901</v>
      </c>
      <c r="B19" s="132">
        <v>519</v>
      </c>
      <c r="C19" s="133">
        <f t="shared" si="0"/>
        <v>0.51900000000000002</v>
      </c>
      <c r="D19" s="133">
        <f t="shared" si="1"/>
        <v>10.122832959875172</v>
      </c>
    </row>
    <row r="20" spans="1:12" x14ac:dyDescent="0.25">
      <c r="A20" s="134">
        <v>45931</v>
      </c>
      <c r="B20" s="132">
        <v>518.4</v>
      </c>
      <c r="C20" s="133">
        <f t="shared" si="0"/>
        <v>0.51839999999999997</v>
      </c>
      <c r="D20" s="133">
        <f t="shared" si="1"/>
        <v>10.111130262811733</v>
      </c>
    </row>
    <row r="21" spans="1:12" x14ac:dyDescent="0.25">
      <c r="A21" s="134">
        <v>45962</v>
      </c>
      <c r="B21" s="132">
        <v>516.20000000000005</v>
      </c>
      <c r="C21" s="133">
        <f t="shared" si="0"/>
        <v>0.51619999999999999</v>
      </c>
      <c r="D21" s="133">
        <f t="shared" si="1"/>
        <v>10.068220373579122</v>
      </c>
    </row>
    <row r="22" spans="1:12" x14ac:dyDescent="0.25">
      <c r="A22" s="134">
        <v>45992</v>
      </c>
      <c r="B22" s="132">
        <v>509.3</v>
      </c>
      <c r="C22" s="133">
        <f t="shared" si="0"/>
        <v>0.50929999999999997</v>
      </c>
      <c r="D22" s="133">
        <f t="shared" si="1"/>
        <v>9.9336393573495663</v>
      </c>
    </row>
    <row r="24" spans="1:12" x14ac:dyDescent="0.25">
      <c r="A24" s="16" t="s">
        <v>52</v>
      </c>
      <c r="B24" s="17" t="s">
        <v>391</v>
      </c>
      <c r="C24" s="17"/>
      <c r="D24" s="17"/>
      <c r="E24" s="17"/>
      <c r="F24" s="17"/>
      <c r="G24" s="17"/>
      <c r="H24" s="17"/>
      <c r="I24" s="17"/>
      <c r="J24" s="17"/>
      <c r="K24" s="17"/>
      <c r="L24" s="17"/>
    </row>
    <row r="25" spans="1:12" x14ac:dyDescent="0.25">
      <c r="A25" s="16" t="s">
        <v>53</v>
      </c>
      <c r="B25" s="18" t="s">
        <v>54</v>
      </c>
      <c r="C25" s="17"/>
      <c r="D25" s="17"/>
      <c r="E25" s="17"/>
      <c r="F25" s="17"/>
      <c r="G25" s="17"/>
      <c r="H25" s="17"/>
      <c r="I25" s="17"/>
      <c r="J25" s="17"/>
      <c r="K25" s="17"/>
      <c r="L25" s="17"/>
    </row>
    <row r="26" spans="1:12" x14ac:dyDescent="0.25">
      <c r="A26" s="19"/>
      <c r="B26" s="18" t="s">
        <v>55</v>
      </c>
      <c r="C26" s="17"/>
      <c r="D26" s="20">
        <v>43</v>
      </c>
      <c r="E26" s="17"/>
      <c r="F26" s="17"/>
      <c r="G26" s="17"/>
      <c r="H26" s="17"/>
      <c r="I26" s="17"/>
      <c r="J26" s="17"/>
      <c r="K26" s="17"/>
      <c r="L26" s="17"/>
    </row>
    <row r="27" spans="1:12" x14ac:dyDescent="0.25">
      <c r="A27" s="19"/>
      <c r="B27" s="18" t="s">
        <v>56</v>
      </c>
      <c r="C27" s="17"/>
      <c r="D27" s="20">
        <v>2.2046199999999998</v>
      </c>
      <c r="E27" s="17"/>
      <c r="F27" s="17"/>
      <c r="G27" s="17"/>
      <c r="H27" s="17"/>
      <c r="I27" s="17"/>
      <c r="J27" s="17"/>
      <c r="K27" s="17"/>
      <c r="L27" s="17"/>
    </row>
    <row r="28" spans="1:12" x14ac:dyDescent="0.25">
      <c r="A28" s="19"/>
      <c r="B28" s="18" t="s">
        <v>57</v>
      </c>
      <c r="C28" s="17"/>
      <c r="D28" s="20">
        <f>+D26/D27</f>
        <v>19.504495105732509</v>
      </c>
      <c r="E28" s="17"/>
      <c r="F28" s="17"/>
      <c r="G28" s="17"/>
      <c r="H28" s="17"/>
      <c r="I28" s="17"/>
      <c r="J28" s="17"/>
      <c r="K28" s="17"/>
      <c r="L28" s="17"/>
    </row>
    <row r="29" spans="1:12" x14ac:dyDescent="0.25">
      <c r="A29" s="16" t="s">
        <v>58</v>
      </c>
      <c r="B29" s="17" t="s">
        <v>59</v>
      </c>
      <c r="C29" s="17"/>
      <c r="D29" s="17"/>
      <c r="E29" s="17"/>
      <c r="F29" s="17"/>
      <c r="G29" s="17"/>
      <c r="H29" s="17"/>
      <c r="I29" s="17"/>
      <c r="J29" s="17"/>
      <c r="K29" s="17"/>
      <c r="L29" s="17"/>
    </row>
  </sheetData>
  <hyperlinks>
    <hyperlink ref="A2" location="Índice!A1" display="Índice" xr:uid="{E1325763-8BEC-41E9-A7E9-2517DCB90712}"/>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FCCA9-692B-408E-B181-260DDC65E8FE}">
  <sheetPr>
    <tabColor theme="9" tint="0.59999389629810485"/>
  </sheetPr>
  <dimension ref="A2:G41"/>
  <sheetViews>
    <sheetView showGridLines="0" workbookViewId="0">
      <selection activeCell="D9" sqref="D9"/>
    </sheetView>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4.140625" style="13" customWidth="1"/>
    <col min="7" max="7" width="11.7109375" style="13" customWidth="1"/>
    <col min="8" max="16384" width="11.42578125" style="13"/>
  </cols>
  <sheetData>
    <row r="2" spans="1:7" ht="15" x14ac:dyDescent="0.25">
      <c r="A2" s="10" t="s">
        <v>23</v>
      </c>
    </row>
    <row r="5" spans="1:7" s="9" customFormat="1" ht="15" x14ac:dyDescent="0.25">
      <c r="A5" s="21" t="s">
        <v>265</v>
      </c>
    </row>
    <row r="6" spans="1:7" x14ac:dyDescent="0.2">
      <c r="A6" s="13" t="s">
        <v>270</v>
      </c>
    </row>
    <row r="7" spans="1:7" s="17" customFormat="1" x14ac:dyDescent="0.25"/>
    <row r="8" spans="1:7" ht="72" x14ac:dyDescent="0.2">
      <c r="A8" s="22" t="s">
        <v>49</v>
      </c>
      <c r="B8" s="23" t="s">
        <v>595</v>
      </c>
      <c r="C8" s="23" t="s">
        <v>273</v>
      </c>
      <c r="D8" s="23" t="s">
        <v>605</v>
      </c>
      <c r="E8" s="23" t="s">
        <v>257</v>
      </c>
      <c r="F8" s="23" t="s">
        <v>258</v>
      </c>
      <c r="G8" s="23" t="s">
        <v>259</v>
      </c>
    </row>
    <row r="9" spans="1:7" x14ac:dyDescent="0.2">
      <c r="A9" s="24">
        <v>45658</v>
      </c>
      <c r="B9" s="60">
        <v>2406783</v>
      </c>
      <c r="C9" s="26">
        <v>9.9577845161290299E-2</v>
      </c>
      <c r="D9" s="61">
        <f t="shared" ref="D9:D17" si="0">+B9*C9</f>
        <v>239662.26491082576</v>
      </c>
      <c r="E9" s="50">
        <v>485586.5</v>
      </c>
      <c r="F9" s="28">
        <f t="shared" ref="F9:F17" si="1">+D9/E9</f>
        <v>0.49355215787676504</v>
      </c>
      <c r="G9" s="28">
        <f>+F9*$D$26</f>
        <v>9.6264856477310818</v>
      </c>
    </row>
    <row r="10" spans="1:7" x14ac:dyDescent="0.2">
      <c r="A10" s="24">
        <v>45689</v>
      </c>
      <c r="B10" s="60">
        <v>4967079</v>
      </c>
      <c r="C10" s="26">
        <v>0.10011055357142859</v>
      </c>
      <c r="D10" s="61">
        <f t="shared" si="0"/>
        <v>497257.02832301793</v>
      </c>
      <c r="E10" s="50">
        <v>996908.7</v>
      </c>
      <c r="F10" s="28">
        <f t="shared" si="1"/>
        <v>0.49879896556526987</v>
      </c>
      <c r="G10" s="28">
        <f t="shared" ref="G10:G17" si="2">+F10*$D$26</f>
        <v>9.728821982612244</v>
      </c>
    </row>
    <row r="11" spans="1:7" x14ac:dyDescent="0.2">
      <c r="A11" s="24">
        <v>45717</v>
      </c>
      <c r="B11" s="60">
        <v>7504516</v>
      </c>
      <c r="C11" s="26">
        <v>0.10309592580645159</v>
      </c>
      <c r="D11" s="61">
        <f t="shared" si="0"/>
        <v>773685.02474932885</v>
      </c>
      <c r="E11" s="50">
        <v>1509593.35</v>
      </c>
      <c r="F11" s="28">
        <f t="shared" si="1"/>
        <v>0.51251221048988382</v>
      </c>
      <c r="G11" s="28">
        <f t="shared" si="2"/>
        <v>9.9962919011280889</v>
      </c>
    </row>
    <row r="12" spans="1:7" x14ac:dyDescent="0.2">
      <c r="A12" s="24">
        <v>45748</v>
      </c>
      <c r="B12" s="60">
        <v>7324745.5</v>
      </c>
      <c r="C12" s="26">
        <v>0.10678719666666664</v>
      </c>
      <c r="D12" s="61">
        <f t="shared" si="0"/>
        <v>782189.03824178141</v>
      </c>
      <c r="E12" s="50">
        <v>1475662.2</v>
      </c>
      <c r="F12" s="28">
        <f t="shared" si="1"/>
        <v>0.5300596831997062</v>
      </c>
      <c r="G12" s="28">
        <f t="shared" si="2"/>
        <v>10.338546496714795</v>
      </c>
    </row>
    <row r="13" spans="1:7" x14ac:dyDescent="0.2">
      <c r="A13" s="24">
        <v>45778</v>
      </c>
      <c r="B13" s="60">
        <v>5305567</v>
      </c>
      <c r="C13" s="26">
        <v>0.10807658709677422</v>
      </c>
      <c r="D13" s="61">
        <f t="shared" si="0"/>
        <v>573407.57397327106</v>
      </c>
      <c r="E13" s="50">
        <v>1065306.06</v>
      </c>
      <c r="F13" s="28">
        <f t="shared" si="1"/>
        <v>0.5382561833669387</v>
      </c>
      <c r="G13" s="28">
        <f t="shared" si="2"/>
        <v>10.498415094110715</v>
      </c>
    </row>
    <row r="14" spans="1:7" x14ac:dyDescent="0.2">
      <c r="A14" s="24">
        <v>45809</v>
      </c>
      <c r="B14" s="60">
        <v>5527107</v>
      </c>
      <c r="C14" s="26">
        <v>0.10960268333333335</v>
      </c>
      <c r="D14" s="61">
        <f t="shared" si="0"/>
        <v>605785.75827045005</v>
      </c>
      <c r="E14" s="50">
        <v>1104284.44</v>
      </c>
      <c r="F14" s="28">
        <f t="shared" si="1"/>
        <v>0.5485776456928525</v>
      </c>
      <c r="G14" s="28">
        <f t="shared" si="2"/>
        <v>10.699730005530505</v>
      </c>
    </row>
    <row r="15" spans="1:7" x14ac:dyDescent="0.2">
      <c r="A15" s="24">
        <v>45839</v>
      </c>
      <c r="B15" s="60">
        <v>10571194.6</v>
      </c>
      <c r="C15" s="26">
        <v>0.11084993870967745</v>
      </c>
      <c r="D15" s="61">
        <f t="shared" si="0"/>
        <v>1171816.2734980732</v>
      </c>
      <c r="E15" s="50">
        <v>2124434.75</v>
      </c>
      <c r="F15" s="28">
        <f t="shared" si="1"/>
        <v>0.55158967508796075</v>
      </c>
      <c r="G15" s="28">
        <f>+F15*$D$26</f>
        <v>10.758478118125716</v>
      </c>
    </row>
    <row r="16" spans="1:7" x14ac:dyDescent="0.2">
      <c r="A16" s="24">
        <v>45870</v>
      </c>
      <c r="B16" s="60">
        <v>11116826</v>
      </c>
      <c r="C16" s="26">
        <v>0.11072168387096777</v>
      </c>
      <c r="D16" s="61">
        <f t="shared" si="0"/>
        <v>1230873.6940205551</v>
      </c>
      <c r="E16" s="50">
        <v>2222908.7599999998</v>
      </c>
      <c r="F16" s="28">
        <f t="shared" si="1"/>
        <v>0.55372209429799324</v>
      </c>
      <c r="G16" s="28">
        <f t="shared" si="2"/>
        <v>10.800069878171165</v>
      </c>
    </row>
    <row r="17" spans="1:7" x14ac:dyDescent="0.2">
      <c r="A17" s="24">
        <v>45901</v>
      </c>
      <c r="B17" s="60">
        <v>7915391</v>
      </c>
      <c r="C17" s="26">
        <v>0.11063141</v>
      </c>
      <c r="D17" s="61">
        <f t="shared" si="0"/>
        <v>875690.86703130999</v>
      </c>
      <c r="E17" s="50">
        <v>1596351</v>
      </c>
      <c r="F17" s="28">
        <f t="shared" si="1"/>
        <v>0.54855784663354734</v>
      </c>
      <c r="G17" s="28">
        <f t="shared" si="2"/>
        <v>10.699343834875188</v>
      </c>
    </row>
    <row r="18" spans="1:7" x14ac:dyDescent="0.2">
      <c r="A18" s="24">
        <v>45931</v>
      </c>
      <c r="B18" s="60">
        <v>0</v>
      </c>
      <c r="C18" s="26">
        <v>0.10892845483870968</v>
      </c>
      <c r="D18" s="27">
        <v>0</v>
      </c>
      <c r="E18" s="50">
        <v>0</v>
      </c>
      <c r="F18" s="28"/>
      <c r="G18" s="28"/>
    </row>
    <row r="19" spans="1:7" x14ac:dyDescent="0.2">
      <c r="A19" s="24">
        <v>45962</v>
      </c>
      <c r="B19" s="60">
        <v>0</v>
      </c>
      <c r="C19" s="26">
        <v>0.10785254000000001</v>
      </c>
      <c r="D19" s="27">
        <v>0</v>
      </c>
      <c r="E19" s="50">
        <v>0</v>
      </c>
      <c r="F19" s="28"/>
      <c r="G19" s="28"/>
    </row>
    <row r="20" spans="1:7" x14ac:dyDescent="0.2">
      <c r="A20" s="24">
        <v>45992</v>
      </c>
      <c r="B20" s="60">
        <v>0</v>
      </c>
      <c r="C20" s="26">
        <v>0.10900793225806454</v>
      </c>
      <c r="D20" s="27">
        <v>0</v>
      </c>
      <c r="E20" s="50">
        <v>0</v>
      </c>
      <c r="F20" s="28"/>
      <c r="G20" s="28"/>
    </row>
    <row r="22" spans="1:7" x14ac:dyDescent="0.2">
      <c r="A22" s="29"/>
    </row>
    <row r="23" spans="1:7" x14ac:dyDescent="0.2">
      <c r="A23" s="16" t="s">
        <v>53</v>
      </c>
      <c r="B23" s="18" t="s">
        <v>54</v>
      </c>
      <c r="C23" s="17"/>
      <c r="D23" s="17"/>
    </row>
    <row r="24" spans="1:7" x14ac:dyDescent="0.2">
      <c r="A24" s="19"/>
      <c r="B24" s="18" t="s">
        <v>55</v>
      </c>
      <c r="C24" s="17"/>
      <c r="D24" s="20">
        <v>43</v>
      </c>
    </row>
    <row r="25" spans="1:7" x14ac:dyDescent="0.2">
      <c r="A25" s="19"/>
      <c r="B25" s="18" t="s">
        <v>56</v>
      </c>
      <c r="C25" s="17"/>
      <c r="D25" s="20">
        <v>2.2046199999999998</v>
      </c>
    </row>
    <row r="26" spans="1:7" x14ac:dyDescent="0.2">
      <c r="A26" s="19"/>
      <c r="B26" s="18" t="s">
        <v>57</v>
      </c>
      <c r="C26" s="17"/>
      <c r="D26" s="20">
        <f>+D24/D25</f>
        <v>19.504495105732509</v>
      </c>
    </row>
    <row r="27" spans="1:7" x14ac:dyDescent="0.2">
      <c r="A27" s="30" t="s">
        <v>58</v>
      </c>
      <c r="B27" s="18" t="s">
        <v>126</v>
      </c>
    </row>
    <row r="38" spans="2:2" x14ac:dyDescent="0.2">
      <c r="B38" s="123" t="s">
        <v>585</v>
      </c>
    </row>
    <row r="39" spans="2:2" x14ac:dyDescent="0.2">
      <c r="B39" s="13" t="s">
        <v>597</v>
      </c>
    </row>
    <row r="41" spans="2:2" ht="15" x14ac:dyDescent="0.25">
      <c r="B41" s="6" t="s">
        <v>596</v>
      </c>
    </row>
  </sheetData>
  <hyperlinks>
    <hyperlink ref="A2" location="Índice!A1" display="Índice" xr:uid="{C19F9ABE-6965-416C-9208-90EA49732358}"/>
    <hyperlink ref="B41" r:id="rId1" xr:uid="{C153108F-FDA6-45B1-B321-0849BE19E5D6}"/>
  </hyperlinks>
  <pageMargins left="0.7" right="0.7" top="0.75" bottom="0.75" header="0.3" footer="0.3"/>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60CCB-F26A-4449-88F8-65905D785560}">
  <sheetPr>
    <tabColor theme="8" tint="0.59999389629810485"/>
  </sheetPr>
  <dimension ref="A2:G33"/>
  <sheetViews>
    <sheetView showGridLines="0" workbookViewId="0">
      <selection activeCell="N18" sqref="N18"/>
    </sheetView>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4.140625" style="13" customWidth="1"/>
    <col min="7" max="7" width="11.7109375" style="13" customWidth="1"/>
    <col min="8" max="16384" width="11.42578125" style="13"/>
  </cols>
  <sheetData>
    <row r="2" spans="1:7" ht="15" x14ac:dyDescent="0.25">
      <c r="A2" s="10" t="s">
        <v>23</v>
      </c>
    </row>
    <row r="5" spans="1:7" s="9" customFormat="1" ht="15" x14ac:dyDescent="0.25">
      <c r="A5" s="21" t="s">
        <v>271</v>
      </c>
    </row>
    <row r="6" spans="1:7" x14ac:dyDescent="0.2">
      <c r="A6" s="13" t="s">
        <v>312</v>
      </c>
    </row>
    <row r="7" spans="1:7" s="17" customFormat="1" x14ac:dyDescent="0.25"/>
    <row r="8" spans="1:7" ht="72" x14ac:dyDescent="0.2">
      <c r="A8" s="22" t="s">
        <v>49</v>
      </c>
      <c r="B8" s="23" t="s">
        <v>272</v>
      </c>
      <c r="C8" s="23" t="s">
        <v>274</v>
      </c>
      <c r="D8" s="23" t="s">
        <v>605</v>
      </c>
      <c r="E8" s="23" t="s">
        <v>257</v>
      </c>
      <c r="F8" s="23" t="s">
        <v>258</v>
      </c>
      <c r="G8" s="23" t="s">
        <v>259</v>
      </c>
    </row>
    <row r="9" spans="1:7" x14ac:dyDescent="0.2">
      <c r="A9" s="24">
        <v>45658</v>
      </c>
      <c r="B9" s="62">
        <v>37010303</v>
      </c>
      <c r="C9" s="26">
        <v>8.8139641935483876E-2</v>
      </c>
      <c r="D9" s="61">
        <f t="shared" ref="D9:D16" si="0">+B9*C9</f>
        <v>3262074.8543437645</v>
      </c>
      <c r="E9" s="50">
        <v>3468067</v>
      </c>
      <c r="F9" s="28">
        <f>+D9/E9</f>
        <v>0.94060318164088652</v>
      </c>
      <c r="G9" s="28">
        <f>+F9*$D$26</f>
        <v>18.345990152751099</v>
      </c>
    </row>
    <row r="10" spans="1:7" x14ac:dyDescent="0.2">
      <c r="A10" s="24">
        <v>45689</v>
      </c>
      <c r="B10" s="62">
        <v>32869179</v>
      </c>
      <c r="C10" s="26">
        <v>8.9338625000000005E-2</v>
      </c>
      <c r="D10" s="61">
        <f t="shared" si="0"/>
        <v>2936487.2567388751</v>
      </c>
      <c r="E10" s="50">
        <v>3073236</v>
      </c>
      <c r="F10" s="28">
        <f>+D10/E10</f>
        <v>0.95550333809016785</v>
      </c>
      <c r="G10" s="28">
        <f t="shared" ref="G10:G20" si="1">+F10*$D$26</f>
        <v>18.636610181290752</v>
      </c>
    </row>
    <row r="11" spans="1:7" x14ac:dyDescent="0.2">
      <c r="A11" s="24">
        <v>45717</v>
      </c>
      <c r="B11" s="62">
        <v>34047545</v>
      </c>
      <c r="C11" s="26">
        <v>9.3489635483870959E-2</v>
      </c>
      <c r="D11" s="61">
        <f t="shared" si="0"/>
        <v>3183092.5711706933</v>
      </c>
      <c r="E11" s="50">
        <v>3311236</v>
      </c>
      <c r="F11" s="28">
        <f>+D11/E11</f>
        <v>0.96130042412280281</v>
      </c>
      <c r="G11" s="28">
        <f t="shared" si="1"/>
        <v>18.749679417441794</v>
      </c>
    </row>
    <row r="12" spans="1:7" x14ac:dyDescent="0.2">
      <c r="A12" s="24">
        <v>45748</v>
      </c>
      <c r="B12" s="62">
        <v>34449169</v>
      </c>
      <c r="C12" s="26">
        <v>9.4722399999999984E-2</v>
      </c>
      <c r="D12" s="61">
        <f t="shared" si="0"/>
        <v>3263107.9656855995</v>
      </c>
      <c r="E12" s="50">
        <v>3423299</v>
      </c>
      <c r="F12" s="28">
        <f>+D12/E12</f>
        <v>0.95320565503790333</v>
      </c>
      <c r="G12" s="28">
        <f t="shared" si="1"/>
        <v>18.591795033443336</v>
      </c>
    </row>
    <row r="13" spans="1:7" x14ac:dyDescent="0.2">
      <c r="A13" s="24">
        <v>45778</v>
      </c>
      <c r="B13" s="62">
        <v>34778160</v>
      </c>
      <c r="C13" s="26">
        <v>9.7179164516129055E-2</v>
      </c>
      <c r="D13" s="61">
        <f t="shared" si="0"/>
        <v>3379712.5322082588</v>
      </c>
      <c r="E13" s="50">
        <v>3491622</v>
      </c>
      <c r="F13" s="28">
        <f t="shared" ref="F13:F20" si="2">+D13/E13</f>
        <v>0.96794914575754731</v>
      </c>
      <c r="G13" s="28">
        <f t="shared" si="1"/>
        <v>18.879359376026045</v>
      </c>
    </row>
    <row r="14" spans="1:7" x14ac:dyDescent="0.2">
      <c r="A14" s="24">
        <v>45809</v>
      </c>
      <c r="B14" s="62">
        <v>25802091</v>
      </c>
      <c r="C14" s="26">
        <v>9.941589666666667E-2</v>
      </c>
      <c r="D14" s="61">
        <f t="shared" si="0"/>
        <v>2565138.01263993</v>
      </c>
      <c r="E14" s="50">
        <v>2704958</v>
      </c>
      <c r="F14" s="28">
        <f t="shared" si="2"/>
        <v>0.94830973813269193</v>
      </c>
      <c r="G14" s="28">
        <f t="shared" si="1"/>
        <v>18.496302646127567</v>
      </c>
    </row>
    <row r="15" spans="1:7" x14ac:dyDescent="0.2">
      <c r="A15" s="24">
        <v>45839</v>
      </c>
      <c r="B15" s="62">
        <v>26706147</v>
      </c>
      <c r="C15" s="26">
        <v>9.851604838709678E-2</v>
      </c>
      <c r="D15" s="61">
        <f t="shared" si="0"/>
        <v>2630984.0700849197</v>
      </c>
      <c r="E15" s="50">
        <v>2759065</v>
      </c>
      <c r="F15" s="28">
        <f t="shared" si="2"/>
        <v>0.95357813972665362</v>
      </c>
      <c r="G15" s="28">
        <f t="shared" si="1"/>
        <v>18.599060159232028</v>
      </c>
    </row>
    <row r="16" spans="1:7" x14ac:dyDescent="0.2">
      <c r="A16" s="24">
        <v>45870</v>
      </c>
      <c r="B16" s="62">
        <v>32903241</v>
      </c>
      <c r="C16" s="26">
        <v>9.8176154838709617E-2</v>
      </c>
      <c r="D16" s="61">
        <f t="shared" si="0"/>
        <v>3230313.6831113785</v>
      </c>
      <c r="E16" s="50">
        <v>3337285</v>
      </c>
      <c r="F16" s="28">
        <f t="shared" si="2"/>
        <v>0.96794660423409407</v>
      </c>
      <c r="G16" s="28">
        <f t="shared" si="1"/>
        <v>18.879309804894291</v>
      </c>
    </row>
    <row r="17" spans="1:7" x14ac:dyDescent="0.2">
      <c r="A17" s="24">
        <v>45901</v>
      </c>
      <c r="B17" s="62">
        <v>28143609</v>
      </c>
      <c r="C17" s="26">
        <v>0.10051589333333331</v>
      </c>
      <c r="D17" s="61">
        <f t="shared" ref="D17:D20" si="3">+B17*C17</f>
        <v>2828880.0002590395</v>
      </c>
      <c r="E17" s="50">
        <v>2913764</v>
      </c>
      <c r="F17" s="28">
        <f t="shared" si="2"/>
        <v>0.97086792213063222</v>
      </c>
      <c r="G17" s="28">
        <f t="shared" si="1"/>
        <v>18.936288635509609</v>
      </c>
    </row>
    <row r="18" spans="1:7" x14ac:dyDescent="0.2">
      <c r="A18" s="24">
        <v>45931</v>
      </c>
      <c r="B18" s="62">
        <v>27378850</v>
      </c>
      <c r="C18" s="26">
        <v>9.9690648387096792E-2</v>
      </c>
      <c r="D18" s="61">
        <f t="shared" si="3"/>
        <v>2729415.308593065</v>
      </c>
      <c r="E18" s="50">
        <v>2857951</v>
      </c>
      <c r="F18" s="28">
        <f t="shared" si="2"/>
        <v>0.95502522912151577</v>
      </c>
      <c r="G18" s="28">
        <f t="shared" si="1"/>
        <v>18.627284907251674</v>
      </c>
    </row>
    <row r="19" spans="1:7" x14ac:dyDescent="0.2">
      <c r="A19" s="24">
        <v>45962</v>
      </c>
      <c r="B19" s="62">
        <v>30383356</v>
      </c>
      <c r="C19" s="26">
        <v>9.8497609999999985E-2</v>
      </c>
      <c r="D19" s="61">
        <f t="shared" si="3"/>
        <v>2992687.9497791594</v>
      </c>
      <c r="E19" s="50">
        <v>3184876</v>
      </c>
      <c r="F19" s="28">
        <f t="shared" si="2"/>
        <v>0.93965603363495454</v>
      </c>
      <c r="G19" s="28">
        <f t="shared" si="1"/>
        <v>18.327516509104992</v>
      </c>
    </row>
    <row r="20" spans="1:7" x14ac:dyDescent="0.2">
      <c r="A20" s="24">
        <v>45992</v>
      </c>
      <c r="B20" s="62">
        <v>20910936</v>
      </c>
      <c r="C20" s="26">
        <v>9.9019303225806488E-2</v>
      </c>
      <c r="D20" s="61">
        <f t="shared" si="3"/>
        <v>2070586.312519433</v>
      </c>
      <c r="E20" s="50">
        <v>2139305</v>
      </c>
      <c r="F20" s="28">
        <f t="shared" si="2"/>
        <v>0.96787803165954966</v>
      </c>
      <c r="G20" s="28">
        <f t="shared" si="1"/>
        <v>18.877972331449701</v>
      </c>
    </row>
    <row r="22" spans="1:7" x14ac:dyDescent="0.2">
      <c r="A22" s="29"/>
    </row>
    <row r="23" spans="1:7" x14ac:dyDescent="0.2">
      <c r="A23" s="16" t="s">
        <v>53</v>
      </c>
      <c r="B23" s="18" t="s">
        <v>54</v>
      </c>
      <c r="C23" s="17"/>
      <c r="D23" s="17"/>
    </row>
    <row r="24" spans="1:7" x14ac:dyDescent="0.2">
      <c r="A24" s="19"/>
      <c r="B24" s="18" t="s">
        <v>55</v>
      </c>
      <c r="C24" s="17"/>
      <c r="D24" s="20">
        <v>43</v>
      </c>
    </row>
    <row r="25" spans="1:7" x14ac:dyDescent="0.2">
      <c r="A25" s="19"/>
      <c r="B25" s="18" t="s">
        <v>56</v>
      </c>
      <c r="C25" s="17"/>
      <c r="D25" s="20">
        <v>2.2046199999999998</v>
      </c>
    </row>
    <row r="26" spans="1:7" x14ac:dyDescent="0.2">
      <c r="A26" s="19"/>
      <c r="B26" s="18" t="s">
        <v>57</v>
      </c>
      <c r="C26" s="17"/>
      <c r="D26" s="20">
        <f>+D24/D25</f>
        <v>19.504495105732509</v>
      </c>
    </row>
    <row r="27" spans="1:7" x14ac:dyDescent="0.2">
      <c r="A27" s="30" t="s">
        <v>58</v>
      </c>
      <c r="B27" s="18" t="s">
        <v>126</v>
      </c>
    </row>
    <row r="30" spans="1:7" x14ac:dyDescent="0.2">
      <c r="B30" s="123" t="s">
        <v>585</v>
      </c>
    </row>
    <row r="31" spans="1:7" x14ac:dyDescent="0.2">
      <c r="B31" s="13" t="s">
        <v>599</v>
      </c>
    </row>
    <row r="33" spans="2:2" ht="15" x14ac:dyDescent="0.25">
      <c r="B33" s="6" t="s">
        <v>598</v>
      </c>
    </row>
  </sheetData>
  <hyperlinks>
    <hyperlink ref="A2" location="Índice!A1" display="Índice" xr:uid="{3028A752-564C-473B-A5D3-BB6D0493683E}"/>
    <hyperlink ref="B33" r:id="rId1" xr:uid="{D8363FF5-EB70-45EC-A25C-DF626622ADEB}"/>
  </hyperlinks>
  <pageMargins left="0.7" right="0.7" top="0.75" bottom="0.75" header="0.3" footer="0.3"/>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C596-5E40-4DC8-84DC-500789C821B8}">
  <sheetPr>
    <tabColor theme="7" tint="0.59999389629810485"/>
  </sheetPr>
  <dimension ref="A2:F26"/>
  <sheetViews>
    <sheetView showGridLines="0" workbookViewId="0">
      <selection activeCell="J8" sqref="J8"/>
    </sheetView>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276</v>
      </c>
    </row>
    <row r="6" spans="1:6" x14ac:dyDescent="0.25">
      <c r="A6" s="13" t="s">
        <v>277</v>
      </c>
    </row>
    <row r="8" spans="1:6" s="13" customFormat="1" ht="72" x14ac:dyDescent="0.2">
      <c r="B8" s="14" t="s">
        <v>149</v>
      </c>
      <c r="C8" s="14" t="s">
        <v>253</v>
      </c>
      <c r="D8" s="14" t="s">
        <v>601</v>
      </c>
      <c r="E8" s="15" t="s">
        <v>152</v>
      </c>
      <c r="F8" s="15" t="s">
        <v>153</v>
      </c>
    </row>
    <row r="9" spans="1:6" s="13" customFormat="1" ht="12" x14ac:dyDescent="0.2">
      <c r="B9" s="32">
        <v>45658</v>
      </c>
      <c r="C9" s="33">
        <v>9673690</v>
      </c>
      <c r="D9" s="34">
        <v>7516256</v>
      </c>
      <c r="E9" s="35">
        <f>+D9/C9</f>
        <v>0.77697920855433655</v>
      </c>
      <c r="F9" s="35">
        <f t="shared" ref="F9:F19" si="0">+E9*$E$26</f>
        <v>15.154587170503977</v>
      </c>
    </row>
    <row r="10" spans="1:6" s="13" customFormat="1" ht="12" x14ac:dyDescent="0.2">
      <c r="B10" s="32">
        <v>45689</v>
      </c>
      <c r="C10" s="33">
        <v>10632166</v>
      </c>
      <c r="D10" s="34">
        <v>8813828</v>
      </c>
      <c r="E10" s="35">
        <f t="shared" ref="E10:E19" si="1">+D10/C10</f>
        <v>0.82897765140235768</v>
      </c>
      <c r="F10" s="35">
        <f t="shared" si="0"/>
        <v>16.168790544538915</v>
      </c>
    </row>
    <row r="11" spans="1:6" s="13" customFormat="1" ht="12" x14ac:dyDescent="0.2">
      <c r="B11" s="32">
        <v>45717</v>
      </c>
      <c r="C11" s="33">
        <v>12877600</v>
      </c>
      <c r="D11" s="34">
        <v>11744385</v>
      </c>
      <c r="E11" s="35">
        <f t="shared" si="1"/>
        <v>0.91200107162825372</v>
      </c>
      <c r="F11" s="35">
        <f t="shared" si="0"/>
        <v>17.788120437996078</v>
      </c>
    </row>
    <row r="12" spans="1:6" s="13" customFormat="1" ht="12" x14ac:dyDescent="0.2">
      <c r="B12" s="32">
        <v>45748</v>
      </c>
      <c r="C12" s="33">
        <v>17304060</v>
      </c>
      <c r="D12" s="34">
        <v>16269129</v>
      </c>
      <c r="E12" s="35">
        <f t="shared" si="1"/>
        <v>0.94019143484245893</v>
      </c>
      <c r="F12" s="35">
        <f t="shared" si="0"/>
        <v>18.337959239336367</v>
      </c>
    </row>
    <row r="13" spans="1:6" s="13" customFormat="1" ht="12" x14ac:dyDescent="0.2">
      <c r="B13" s="32">
        <v>45778</v>
      </c>
      <c r="C13" s="33">
        <v>24998716</v>
      </c>
      <c r="D13" s="34">
        <v>22105901</v>
      </c>
      <c r="E13" s="35">
        <f t="shared" si="1"/>
        <v>0.88428145669561586</v>
      </c>
      <c r="F13" s="35">
        <f t="shared" si="0"/>
        <v>17.247463344209653</v>
      </c>
    </row>
    <row r="14" spans="1:6" s="13" customFormat="1" ht="12" x14ac:dyDescent="0.2">
      <c r="B14" s="32">
        <v>45809</v>
      </c>
      <c r="C14" s="33">
        <v>18732666</v>
      </c>
      <c r="D14" s="34">
        <v>17199918</v>
      </c>
      <c r="E14" s="35">
        <f t="shared" si="1"/>
        <v>0.91817779700977964</v>
      </c>
      <c r="F14" s="35">
        <f t="shared" si="0"/>
        <v>17.908594347969505</v>
      </c>
    </row>
    <row r="15" spans="1:6" s="13" customFormat="1" ht="12" x14ac:dyDescent="0.2">
      <c r="B15" s="32">
        <v>45839</v>
      </c>
      <c r="C15" s="33">
        <v>22443415</v>
      </c>
      <c r="D15" s="34">
        <v>20420651</v>
      </c>
      <c r="E15" s="35">
        <f t="shared" si="1"/>
        <v>0.90987271767687761</v>
      </c>
      <c r="F15" s="35">
        <f t="shared" si="0"/>
        <v>17.746607968768195</v>
      </c>
    </row>
    <row r="16" spans="1:6" s="13" customFormat="1" ht="12" x14ac:dyDescent="0.2">
      <c r="B16" s="32">
        <v>45870</v>
      </c>
      <c r="C16" s="33">
        <v>17050092</v>
      </c>
      <c r="D16" s="34">
        <v>14790974</v>
      </c>
      <c r="E16" s="35">
        <f t="shared" si="1"/>
        <v>0.86750112550712333</v>
      </c>
      <c r="F16" s="35">
        <f t="shared" si="0"/>
        <v>16.920171456671131</v>
      </c>
    </row>
    <row r="17" spans="1:6" s="13" customFormat="1" ht="12" x14ac:dyDescent="0.2">
      <c r="B17" s="32">
        <v>45901</v>
      </c>
      <c r="C17" s="33">
        <v>22712644</v>
      </c>
      <c r="D17" s="34">
        <v>20063474</v>
      </c>
      <c r="E17" s="35">
        <f t="shared" si="1"/>
        <v>0.88336144396046534</v>
      </c>
      <c r="F17" s="35">
        <f t="shared" si="0"/>
        <v>17.229518960319698</v>
      </c>
    </row>
    <row r="18" spans="1:6" s="13" customFormat="1" ht="12" x14ac:dyDescent="0.2">
      <c r="B18" s="32">
        <v>45931</v>
      </c>
      <c r="C18" s="33">
        <v>24974760</v>
      </c>
      <c r="D18" s="34">
        <v>23079255</v>
      </c>
      <c r="E18" s="35">
        <f t="shared" si="1"/>
        <v>0.92410317456504087</v>
      </c>
      <c r="F18" s="35">
        <f t="shared" si="0"/>
        <v>18.024165845495716</v>
      </c>
    </row>
    <row r="19" spans="1:6" s="13" customFormat="1" ht="11.25" customHeight="1" x14ac:dyDescent="0.2">
      <c r="B19" s="32">
        <v>45962</v>
      </c>
      <c r="C19" s="33">
        <v>19057480</v>
      </c>
      <c r="D19" s="34">
        <v>15956334</v>
      </c>
      <c r="E19" s="35">
        <f t="shared" si="1"/>
        <v>0.83727407820971078</v>
      </c>
      <c r="F19" s="35">
        <f t="shared" si="0"/>
        <v>16.330608160598</v>
      </c>
    </row>
    <row r="20" spans="1:6" s="13" customFormat="1" ht="12" x14ac:dyDescent="0.2">
      <c r="B20" s="32">
        <v>45992</v>
      </c>
      <c r="C20" s="36">
        <v>0</v>
      </c>
      <c r="D20" s="34">
        <v>0</v>
      </c>
      <c r="E20" s="35"/>
      <c r="F20" s="35"/>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3503D2F5-572E-4CE9-9F81-CD588E9F5DA0}"/>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15225-EA13-49B4-AEF7-935290F3AF1B}">
  <sheetPr>
    <tabColor theme="7" tint="0.59999389629810485"/>
  </sheetPr>
  <dimension ref="A2:F26"/>
  <sheetViews>
    <sheetView showGridLines="0" workbookViewId="0">
      <selection activeCell="K22" sqref="K22"/>
    </sheetView>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282</v>
      </c>
    </row>
    <row r="6" spans="1:6" x14ac:dyDescent="0.25">
      <c r="A6" s="13" t="s">
        <v>277</v>
      </c>
    </row>
    <row r="8" spans="1:6" s="13" customFormat="1" ht="72" x14ac:dyDescent="0.2">
      <c r="B8" s="14" t="s">
        <v>149</v>
      </c>
      <c r="C8" s="14" t="s">
        <v>253</v>
      </c>
      <c r="D8" s="14" t="s">
        <v>588</v>
      </c>
      <c r="E8" s="15" t="s">
        <v>152</v>
      </c>
      <c r="F8" s="15" t="s">
        <v>153</v>
      </c>
    </row>
    <row r="9" spans="1:6" s="13" customFormat="1" ht="12" x14ac:dyDescent="0.2">
      <c r="B9" s="32">
        <v>45658</v>
      </c>
      <c r="C9" s="33">
        <v>542122</v>
      </c>
      <c r="D9" s="34">
        <v>330304.94099999999</v>
      </c>
      <c r="E9" s="35">
        <f>+D9/C9</f>
        <v>0.60928156577301784</v>
      </c>
      <c r="F9" s="35">
        <f t="shared" ref="F9:F11" si="0">+E9*$E$26</f>
        <v>11.883729317632866</v>
      </c>
    </row>
    <row r="10" spans="1:6" s="13" customFormat="1" ht="12" x14ac:dyDescent="0.2">
      <c r="B10" s="32">
        <v>45689</v>
      </c>
      <c r="C10" s="33">
        <v>407436</v>
      </c>
      <c r="D10" s="34">
        <v>232413.91899999999</v>
      </c>
      <c r="E10" s="35">
        <f t="shared" ref="E10:E11" si="1">+D10/C10</f>
        <v>0.57043049460528772</v>
      </c>
      <c r="F10" s="35">
        <f t="shared" si="0"/>
        <v>11.12595879018941</v>
      </c>
    </row>
    <row r="11" spans="1:6" s="13" customFormat="1" ht="12" x14ac:dyDescent="0.2">
      <c r="B11" s="32">
        <v>45717</v>
      </c>
      <c r="C11" s="33">
        <v>984474</v>
      </c>
      <c r="D11" s="34">
        <v>566144.03700000001</v>
      </c>
      <c r="E11" s="35">
        <f t="shared" si="1"/>
        <v>0.5750726144113506</v>
      </c>
      <c r="F11" s="35">
        <f t="shared" si="0"/>
        <v>11.216500993226987</v>
      </c>
    </row>
    <row r="12" spans="1:6" s="13" customFormat="1" ht="12" x14ac:dyDescent="0.2">
      <c r="B12" s="32">
        <v>45748</v>
      </c>
      <c r="C12" s="33">
        <v>916242</v>
      </c>
      <c r="D12" s="34">
        <v>526228.97400000005</v>
      </c>
      <c r="E12" s="35">
        <f t="shared" ref="E12:E19" si="2">+D12/C12</f>
        <v>0.5743340449357266</v>
      </c>
      <c r="F12" s="35">
        <f t="shared" ref="F12:F19" si="3">+E12*$E$26</f>
        <v>11.202095568504435</v>
      </c>
    </row>
    <row r="13" spans="1:6" s="13" customFormat="1" ht="12" x14ac:dyDescent="0.2">
      <c r="B13" s="32">
        <v>45778</v>
      </c>
      <c r="C13" s="33">
        <v>1177770</v>
      </c>
      <c r="D13" s="34">
        <v>663666.19400000002</v>
      </c>
      <c r="E13" s="35">
        <f t="shared" si="2"/>
        <v>0.56349388590302008</v>
      </c>
      <c r="F13" s="35">
        <f t="shared" si="3"/>
        <v>10.990663739705647</v>
      </c>
    </row>
    <row r="14" spans="1:6" s="13" customFormat="1" ht="12" x14ac:dyDescent="0.2">
      <c r="B14" s="32">
        <v>45809</v>
      </c>
      <c r="C14" s="33">
        <v>315510</v>
      </c>
      <c r="D14" s="34">
        <v>185558.209</v>
      </c>
      <c r="E14" s="35">
        <f t="shared" si="2"/>
        <v>0.58812148267883746</v>
      </c>
      <c r="F14" s="35">
        <f t="shared" si="3"/>
        <v>11.471012580485532</v>
      </c>
    </row>
    <row r="15" spans="1:6" s="13" customFormat="1" ht="12" x14ac:dyDescent="0.2">
      <c r="B15" s="32">
        <v>45839</v>
      </c>
      <c r="C15" s="33">
        <v>577038</v>
      </c>
      <c r="D15" s="34">
        <v>321220.45799999998</v>
      </c>
      <c r="E15" s="35">
        <f t="shared" si="2"/>
        <v>0.55667123828933274</v>
      </c>
      <c r="F15" s="35">
        <f t="shared" si="3"/>
        <v>10.857591442716346</v>
      </c>
    </row>
    <row r="16" spans="1:6" s="13" customFormat="1" ht="12" x14ac:dyDescent="0.2">
      <c r="B16" s="32">
        <v>45870</v>
      </c>
      <c r="C16" s="33">
        <v>577038</v>
      </c>
      <c r="D16" s="34">
        <v>320913.755</v>
      </c>
      <c r="E16" s="35">
        <f t="shared" si="2"/>
        <v>0.55613972563332048</v>
      </c>
      <c r="F16" s="35">
        <f t="shared" si="3"/>
        <v>10.847224556718519</v>
      </c>
    </row>
    <row r="17" spans="1:6" s="13" customFormat="1" ht="12" x14ac:dyDescent="0.2">
      <c r="B17" s="32">
        <v>45901</v>
      </c>
      <c r="C17" s="33">
        <v>255828</v>
      </c>
      <c r="D17" s="34">
        <v>143712.557</v>
      </c>
      <c r="E17" s="35">
        <f t="shared" si="2"/>
        <v>0.56175460465625338</v>
      </c>
      <c r="F17" s="35">
        <f t="shared" si="3"/>
        <v>10.956739937140595</v>
      </c>
    </row>
    <row r="18" spans="1:6" s="13" customFormat="1" ht="12" x14ac:dyDescent="0.2">
      <c r="B18" s="32">
        <v>45931</v>
      </c>
      <c r="C18" s="33">
        <v>326910</v>
      </c>
      <c r="D18" s="34">
        <v>176118.823</v>
      </c>
      <c r="E18" s="35">
        <f t="shared" si="2"/>
        <v>0.53873794928267715</v>
      </c>
      <c r="F18" s="35">
        <f t="shared" si="3"/>
        <v>10.507811695056345</v>
      </c>
    </row>
    <row r="19" spans="1:6" s="13" customFormat="1" ht="11.25" customHeight="1" x14ac:dyDescent="0.2">
      <c r="B19" s="32">
        <v>45962</v>
      </c>
      <c r="C19" s="33">
        <v>65382</v>
      </c>
      <c r="D19" s="34">
        <v>35214.709000000003</v>
      </c>
      <c r="E19" s="35">
        <f t="shared" si="2"/>
        <v>0.53859944633079448</v>
      </c>
      <c r="F19" s="35">
        <f t="shared" si="3"/>
        <v>10.50511026490922</v>
      </c>
    </row>
    <row r="20" spans="1:6" s="13" customFormat="1" ht="12" x14ac:dyDescent="0.2">
      <c r="B20" s="32">
        <v>45992</v>
      </c>
      <c r="C20" s="36">
        <v>0</v>
      </c>
      <c r="D20" s="34">
        <v>0</v>
      </c>
      <c r="E20" s="35"/>
      <c r="F20" s="35"/>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AEDFB2AB-35BF-4850-B624-A70B9252CBD8}"/>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6842-5938-45F0-9F77-3ABF2E41DA3D}">
  <sheetPr>
    <tabColor theme="7" tint="0.59999389629810485"/>
  </sheetPr>
  <dimension ref="A2:F28"/>
  <sheetViews>
    <sheetView showGridLines="0" workbookViewId="0">
      <selection activeCell="J9" sqref="J9"/>
    </sheetView>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285</v>
      </c>
    </row>
    <row r="6" spans="1:6" x14ac:dyDescent="0.25">
      <c r="A6" s="13" t="s">
        <v>277</v>
      </c>
    </row>
    <row r="8" spans="1:6" s="13" customFormat="1" ht="72" x14ac:dyDescent="0.2">
      <c r="B8" s="14" t="s">
        <v>49</v>
      </c>
      <c r="C8" s="14" t="s">
        <v>253</v>
      </c>
      <c r="D8" s="14" t="s">
        <v>600</v>
      </c>
      <c r="E8" s="15" t="s">
        <v>152</v>
      </c>
      <c r="F8" s="15" t="s">
        <v>153</v>
      </c>
    </row>
    <row r="9" spans="1:6" s="13" customFormat="1" ht="12" x14ac:dyDescent="0.2">
      <c r="B9" s="32">
        <v>45658</v>
      </c>
      <c r="C9" s="33">
        <v>6957896</v>
      </c>
      <c r="D9" s="34">
        <v>6006309.4270000001</v>
      </c>
      <c r="E9" s="35">
        <f>+D9/C9</f>
        <v>0.86323644777099284</v>
      </c>
      <c r="F9" s="35">
        <f t="shared" ref="F9:F18" si="0">+E9*$E$26</f>
        <v>16.836991070639247</v>
      </c>
    </row>
    <row r="10" spans="1:6" s="13" customFormat="1" ht="12" x14ac:dyDescent="0.2">
      <c r="B10" s="32">
        <v>45689</v>
      </c>
      <c r="C10" s="33">
        <v>5050921</v>
      </c>
      <c r="D10" s="34">
        <v>4634100.2539999997</v>
      </c>
      <c r="E10" s="35">
        <f t="shared" ref="E10:E18" si="1">+D10/C10</f>
        <v>0.91747628877980858</v>
      </c>
      <c r="F10" s="35">
        <f t="shared" si="0"/>
        <v>17.894911784131402</v>
      </c>
    </row>
    <row r="11" spans="1:6" s="13" customFormat="1" ht="12" x14ac:dyDescent="0.2">
      <c r="B11" s="32">
        <v>45717</v>
      </c>
      <c r="C11" s="33">
        <v>5866748</v>
      </c>
      <c r="D11" s="34">
        <v>5439487.9349999996</v>
      </c>
      <c r="E11" s="35">
        <f t="shared" si="1"/>
        <v>0.92717258948228209</v>
      </c>
      <c r="F11" s="35">
        <f t="shared" si="0"/>
        <v>18.084033233726508</v>
      </c>
    </row>
    <row r="12" spans="1:6" s="13" customFormat="1" ht="12" x14ac:dyDescent="0.2">
      <c r="B12" s="32">
        <v>45748</v>
      </c>
      <c r="C12" s="33">
        <v>5845704</v>
      </c>
      <c r="D12" s="34">
        <v>5521095.4550000001</v>
      </c>
      <c r="E12" s="35">
        <f t="shared" si="1"/>
        <v>0.94447058130209816</v>
      </c>
      <c r="F12" s="35">
        <f t="shared" si="0"/>
        <v>18.421421830515111</v>
      </c>
    </row>
    <row r="13" spans="1:6" s="13" customFormat="1" ht="12" x14ac:dyDescent="0.2">
      <c r="B13" s="32">
        <v>45778</v>
      </c>
      <c r="C13" s="33">
        <v>7710846</v>
      </c>
      <c r="D13" s="34">
        <v>7044220.2750000004</v>
      </c>
      <c r="E13" s="35">
        <f t="shared" si="1"/>
        <v>0.91354700573711367</v>
      </c>
      <c r="F13" s="35">
        <f t="shared" si="0"/>
        <v>17.818273102256121</v>
      </c>
    </row>
    <row r="14" spans="1:6" s="13" customFormat="1" ht="12" x14ac:dyDescent="0.2">
      <c r="B14" s="32">
        <v>45809</v>
      </c>
      <c r="C14" s="33">
        <v>7533803</v>
      </c>
      <c r="D14" s="34">
        <v>7051763.5140000004</v>
      </c>
      <c r="E14" s="35">
        <f t="shared" si="1"/>
        <v>0.93601644667374506</v>
      </c>
      <c r="F14" s="35">
        <f t="shared" si="0"/>
        <v>18.256528203033195</v>
      </c>
    </row>
    <row r="15" spans="1:6" s="13" customFormat="1" ht="12" x14ac:dyDescent="0.2">
      <c r="B15" s="32">
        <v>45839</v>
      </c>
      <c r="C15" s="33">
        <v>8174690</v>
      </c>
      <c r="D15" s="34">
        <v>7353752.9919999996</v>
      </c>
      <c r="E15" s="35">
        <f t="shared" si="1"/>
        <v>0.89957576275063633</v>
      </c>
      <c r="F15" s="35">
        <f t="shared" si="0"/>
        <v>17.545771061805375</v>
      </c>
    </row>
    <row r="16" spans="1:6" s="13" customFormat="1" ht="12" x14ac:dyDescent="0.2">
      <c r="B16" s="32">
        <v>45870</v>
      </c>
      <c r="C16" s="33">
        <v>6482060</v>
      </c>
      <c r="D16" s="34">
        <v>6075782.6869999999</v>
      </c>
      <c r="E16" s="35">
        <f t="shared" si="1"/>
        <v>0.93732280895270947</v>
      </c>
      <c r="F16" s="35">
        <f t="shared" si="0"/>
        <v>18.282008139709571</v>
      </c>
    </row>
    <row r="17" spans="1:6" s="13" customFormat="1" ht="12" x14ac:dyDescent="0.2">
      <c r="B17" s="32">
        <v>45901</v>
      </c>
      <c r="C17" s="33">
        <v>4182926</v>
      </c>
      <c r="D17" s="34">
        <v>4183627.6949999998</v>
      </c>
      <c r="E17" s="35">
        <f t="shared" si="1"/>
        <v>1.0001677521906913</v>
      </c>
      <c r="F17" s="35">
        <f t="shared" si="0"/>
        <v>19.507767027514824</v>
      </c>
    </row>
    <row r="18" spans="1:6" s="13" customFormat="1" ht="12" x14ac:dyDescent="0.2">
      <c r="B18" s="32">
        <v>45931</v>
      </c>
      <c r="C18" s="33">
        <v>4244364</v>
      </c>
      <c r="D18" s="34">
        <v>4278294.7340000002</v>
      </c>
      <c r="E18" s="35">
        <f t="shared" si="1"/>
        <v>1.0079943035046004</v>
      </c>
      <c r="F18" s="35">
        <f t="shared" si="0"/>
        <v>19.660419959311728</v>
      </c>
    </row>
    <row r="19" spans="1:6" s="13" customFormat="1" ht="11.25" customHeight="1" x14ac:dyDescent="0.2">
      <c r="B19" s="32">
        <v>45962</v>
      </c>
      <c r="C19" s="33">
        <v>0</v>
      </c>
      <c r="D19" s="34">
        <v>0</v>
      </c>
      <c r="E19" s="35"/>
      <c r="F19" s="35"/>
    </row>
    <row r="20" spans="1:6" s="13" customFormat="1" ht="12" x14ac:dyDescent="0.2">
      <c r="B20" s="32">
        <v>45992</v>
      </c>
      <c r="C20" s="36">
        <v>0</v>
      </c>
      <c r="D20" s="34">
        <v>0</v>
      </c>
      <c r="E20" s="35"/>
      <c r="F20" s="35"/>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row r="28" spans="1:6" x14ac:dyDescent="0.25">
      <c r="A28" s="30" t="s">
        <v>52</v>
      </c>
      <c r="B28" s="20" t="s">
        <v>286</v>
      </c>
    </row>
  </sheetData>
  <hyperlinks>
    <hyperlink ref="A2" location="Índice!A1" display="Índice" xr:uid="{5D2C3FD6-7A78-47BB-932F-199831418F98}"/>
  </hyperlink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1A6D1-7AB3-4CCD-B8BE-4D02E98CD384}">
  <sheetPr>
    <tabColor theme="7" tint="0.59999389629810485"/>
  </sheetPr>
  <dimension ref="A2:F26"/>
  <sheetViews>
    <sheetView showGridLines="0" workbookViewId="0"/>
  </sheetViews>
  <sheetFormatPr baseColWidth="10" defaultRowHeight="15" x14ac:dyDescent="0.25"/>
  <cols>
    <col min="3" max="3" width="15.140625" customWidth="1"/>
    <col min="4" max="4" width="17.85546875" customWidth="1"/>
    <col min="5" max="5" width="12.42578125" customWidth="1"/>
    <col min="11" max="11" width="15.5703125" customWidth="1"/>
  </cols>
  <sheetData>
    <row r="2" spans="1:6" x14ac:dyDescent="0.25">
      <c r="A2" s="10" t="s">
        <v>23</v>
      </c>
    </row>
    <row r="5" spans="1:6" ht="15.75" x14ac:dyDescent="0.25">
      <c r="A5" s="12" t="s">
        <v>280</v>
      </c>
    </row>
    <row r="6" spans="1:6" x14ac:dyDescent="0.25">
      <c r="A6" s="13" t="s">
        <v>277</v>
      </c>
    </row>
    <row r="8" spans="1:6" s="13" customFormat="1" ht="72" x14ac:dyDescent="0.2">
      <c r="B8" s="14" t="s">
        <v>149</v>
      </c>
      <c r="C8" s="14" t="s">
        <v>253</v>
      </c>
      <c r="D8" s="14" t="s">
        <v>601</v>
      </c>
      <c r="E8" s="15" t="s">
        <v>152</v>
      </c>
      <c r="F8" s="15" t="s">
        <v>153</v>
      </c>
    </row>
    <row r="9" spans="1:6" s="13" customFormat="1" ht="12" x14ac:dyDescent="0.2">
      <c r="B9" s="32">
        <v>45658</v>
      </c>
      <c r="C9" s="33">
        <v>5078405</v>
      </c>
      <c r="D9" s="34">
        <v>3316572.9530000002</v>
      </c>
      <c r="E9" s="35">
        <f>+D9/C9</f>
        <v>0.65307374126325102</v>
      </c>
      <c r="F9" s="35">
        <f t="shared" ref="F9:F20" si="0">+E9*$E$26</f>
        <v>12.737873590151498</v>
      </c>
    </row>
    <row r="10" spans="1:6" s="13" customFormat="1" ht="12" x14ac:dyDescent="0.2">
      <c r="B10" s="32">
        <v>45689</v>
      </c>
      <c r="C10" s="33">
        <v>4761450</v>
      </c>
      <c r="D10" s="34">
        <v>3132674.6239999998</v>
      </c>
      <c r="E10" s="35">
        <f t="shared" ref="E10:E20" si="1">+D10/C10</f>
        <v>0.65792450283002024</v>
      </c>
      <c r="F10" s="35">
        <f t="shared" si="0"/>
        <v>12.832485245389623</v>
      </c>
    </row>
    <row r="11" spans="1:6" s="13" customFormat="1" ht="12" x14ac:dyDescent="0.2">
      <c r="B11" s="32">
        <v>45717</v>
      </c>
      <c r="C11" s="33">
        <v>6557170</v>
      </c>
      <c r="D11" s="34">
        <v>4280729.7819999997</v>
      </c>
      <c r="E11" s="35">
        <f t="shared" si="1"/>
        <v>0.65283190492239784</v>
      </c>
      <c r="F11" s="35">
        <f t="shared" si="0"/>
        <v>12.73315669442494</v>
      </c>
    </row>
    <row r="12" spans="1:6" s="13" customFormat="1" ht="12" x14ac:dyDescent="0.2">
      <c r="B12" s="32">
        <v>45748</v>
      </c>
      <c r="C12" s="33">
        <v>5044843</v>
      </c>
      <c r="D12" s="34">
        <v>3386471.145</v>
      </c>
      <c r="E12" s="35">
        <f t="shared" si="1"/>
        <v>0.6712738424168998</v>
      </c>
      <c r="F12" s="35">
        <f t="shared" si="0"/>
        <v>13.092857374026678</v>
      </c>
    </row>
    <row r="13" spans="1:6" s="13" customFormat="1" ht="12" x14ac:dyDescent="0.2">
      <c r="B13" s="32">
        <v>45778</v>
      </c>
      <c r="C13" s="33">
        <v>6518140</v>
      </c>
      <c r="D13" s="34">
        <v>4272823.7209999999</v>
      </c>
      <c r="E13" s="35">
        <f t="shared" si="1"/>
        <v>0.65552806797644725</v>
      </c>
      <c r="F13" s="35">
        <f t="shared" si="0"/>
        <v>12.785743993516903</v>
      </c>
    </row>
    <row r="14" spans="1:6" s="13" customFormat="1" ht="12" x14ac:dyDescent="0.2">
      <c r="B14" s="32">
        <v>45809</v>
      </c>
      <c r="C14" s="33">
        <v>4710250</v>
      </c>
      <c r="D14" s="34">
        <v>3112119.2009999999</v>
      </c>
      <c r="E14" s="35">
        <f t="shared" si="1"/>
        <v>0.66071210678838699</v>
      </c>
      <c r="F14" s="35">
        <f t="shared" si="0"/>
        <v>12.886856053152309</v>
      </c>
    </row>
    <row r="15" spans="1:6" s="13" customFormat="1" ht="12" x14ac:dyDescent="0.2">
      <c r="B15" s="32">
        <v>45839</v>
      </c>
      <c r="C15" s="33">
        <v>4414790</v>
      </c>
      <c r="D15" s="34">
        <v>2937509.3029999998</v>
      </c>
      <c r="E15" s="35">
        <f t="shared" si="1"/>
        <v>0.66537916933761287</v>
      </c>
      <c r="F15" s="35">
        <f t="shared" si="0"/>
        <v>12.977884751801833</v>
      </c>
    </row>
    <row r="16" spans="1:6" s="13" customFormat="1" ht="12" x14ac:dyDescent="0.2">
      <c r="B16" s="32">
        <v>45870</v>
      </c>
      <c r="C16" s="33">
        <v>4987540</v>
      </c>
      <c r="D16" s="34">
        <v>3334747.0490000001</v>
      </c>
      <c r="E16" s="35">
        <f t="shared" si="1"/>
        <v>0.66861559987488828</v>
      </c>
      <c r="F16" s="35">
        <f t="shared" si="0"/>
        <v>13.041009695376165</v>
      </c>
    </row>
    <row r="17" spans="1:6" s="13" customFormat="1" ht="12" x14ac:dyDescent="0.2">
      <c r="B17" s="32">
        <v>45901</v>
      </c>
      <c r="C17" s="33">
        <v>5419110</v>
      </c>
      <c r="D17" s="34">
        <v>3666296.5460000001</v>
      </c>
      <c r="E17" s="35">
        <f t="shared" si="1"/>
        <v>0.67654957105502567</v>
      </c>
      <c r="F17" s="35">
        <f t="shared" si="0"/>
        <v>13.195757797428177</v>
      </c>
    </row>
    <row r="18" spans="1:6" s="13" customFormat="1" ht="12" x14ac:dyDescent="0.2">
      <c r="B18" s="32">
        <v>45931</v>
      </c>
      <c r="C18" s="33">
        <v>5684572</v>
      </c>
      <c r="D18" s="34">
        <v>3765261.6850000001</v>
      </c>
      <c r="E18" s="35">
        <f t="shared" si="1"/>
        <v>0.66236502677774156</v>
      </c>
      <c r="F18" s="35">
        <f t="shared" si="0"/>
        <v>12.919095422994843</v>
      </c>
    </row>
    <row r="19" spans="1:6" s="13" customFormat="1" ht="11.25" customHeight="1" x14ac:dyDescent="0.2">
      <c r="B19" s="32">
        <v>45962</v>
      </c>
      <c r="C19" s="33">
        <v>6021830</v>
      </c>
      <c r="D19" s="34">
        <v>4098880.2250000001</v>
      </c>
      <c r="E19" s="35">
        <f t="shared" si="1"/>
        <v>0.68067019909230253</v>
      </c>
      <c r="F19" s="35">
        <f t="shared" si="0"/>
        <v>13.276128566813787</v>
      </c>
    </row>
    <row r="20" spans="1:6" s="13" customFormat="1" ht="12" x14ac:dyDescent="0.2">
      <c r="B20" s="32">
        <v>45992</v>
      </c>
      <c r="C20" s="36">
        <v>5040994</v>
      </c>
      <c r="D20" s="34">
        <v>3480789.412</v>
      </c>
      <c r="E20" s="35">
        <f t="shared" si="1"/>
        <v>0.69049663855977605</v>
      </c>
      <c r="F20" s="35">
        <f t="shared" si="0"/>
        <v>13.467788307313901</v>
      </c>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CB962978-B0B3-4A0E-8000-27E85EE73B2D}"/>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56265-36D1-437A-AF71-59CDC22E315F}">
  <sheetPr>
    <tabColor theme="7" tint="0.59999389629810485"/>
  </sheetPr>
  <dimension ref="A2:F26"/>
  <sheetViews>
    <sheetView showGridLines="0" workbookViewId="0"/>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283</v>
      </c>
    </row>
    <row r="6" spans="1:6" x14ac:dyDescent="0.25">
      <c r="A6" s="13" t="s">
        <v>277</v>
      </c>
    </row>
    <row r="8" spans="1:6" s="13" customFormat="1" ht="72" x14ac:dyDescent="0.2">
      <c r="B8" s="14" t="s">
        <v>149</v>
      </c>
      <c r="C8" s="14" t="s">
        <v>253</v>
      </c>
      <c r="D8" s="14" t="s">
        <v>588</v>
      </c>
      <c r="E8" s="15" t="s">
        <v>152</v>
      </c>
      <c r="F8" s="15" t="s">
        <v>153</v>
      </c>
    </row>
    <row r="9" spans="1:6" s="13" customFormat="1" ht="12" x14ac:dyDescent="0.2">
      <c r="B9" s="32">
        <v>45658</v>
      </c>
      <c r="C9" s="33">
        <v>48285.347000000002</v>
      </c>
      <c r="D9" s="34">
        <v>41572.658000000003</v>
      </c>
      <c r="E9" s="35">
        <f>+IFERROR(D9/C9," ")</f>
        <v>0.86097875614314223</v>
      </c>
      <c r="F9" s="35">
        <f>+IFERROR(E9*$E$26," ")</f>
        <v>16.79295593533358</v>
      </c>
    </row>
    <row r="10" spans="1:6" s="13" customFormat="1" ht="12" x14ac:dyDescent="0.2">
      <c r="B10" s="32">
        <v>45689</v>
      </c>
      <c r="C10" s="33">
        <v>31891.498</v>
      </c>
      <c r="D10" s="34">
        <v>27457.901999999998</v>
      </c>
      <c r="E10" s="35">
        <f>+IFERROR(D10/C10," ")</f>
        <v>0.86097874737649505</v>
      </c>
      <c r="F10" s="35">
        <f>+IFERROR(E10*$E$26," ")</f>
        <v>16.792955764344555</v>
      </c>
    </row>
    <row r="11" spans="1:6" s="13" customFormat="1" ht="12" x14ac:dyDescent="0.2">
      <c r="B11" s="32">
        <v>45717</v>
      </c>
      <c r="C11" s="33">
        <v>158360.274</v>
      </c>
      <c r="D11" s="34">
        <v>136344.83199999999</v>
      </c>
      <c r="E11" s="35">
        <f t="shared" ref="E11:E19" si="0">+IFERROR(D11/C11," ")</f>
        <v>0.86097875784175515</v>
      </c>
      <c r="F11" s="35">
        <f t="shared" ref="F11:F20" si="1">+IFERROR(E11*$E$26," ")</f>
        <v>16.79295596846417</v>
      </c>
    </row>
    <row r="12" spans="1:6" s="13" customFormat="1" ht="12" x14ac:dyDescent="0.2">
      <c r="B12" s="32">
        <v>45748</v>
      </c>
      <c r="C12" s="33">
        <v>65621.341</v>
      </c>
      <c r="D12" s="34">
        <v>56498.58</v>
      </c>
      <c r="E12" s="35">
        <f t="shared" si="0"/>
        <v>0.86097874775219851</v>
      </c>
      <c r="F12" s="35">
        <f t="shared" si="1"/>
        <v>16.79295577167246</v>
      </c>
    </row>
    <row r="13" spans="1:6" s="13" customFormat="1" ht="12" x14ac:dyDescent="0.2">
      <c r="B13" s="32">
        <v>45778</v>
      </c>
      <c r="C13" s="33">
        <v>139503.981</v>
      </c>
      <c r="D13" s="34">
        <v>120109.96400000001</v>
      </c>
      <c r="E13" s="35">
        <f t="shared" si="0"/>
        <v>0.86097875586790606</v>
      </c>
      <c r="F13" s="35">
        <f t="shared" si="1"/>
        <v>16.792955929965238</v>
      </c>
    </row>
    <row r="14" spans="1:6" s="13" customFormat="1" ht="12" x14ac:dyDescent="0.2">
      <c r="B14" s="32">
        <v>45809</v>
      </c>
      <c r="C14" s="33">
        <v>107572.962</v>
      </c>
      <c r="D14" s="34">
        <v>92618.035000000003</v>
      </c>
      <c r="E14" s="35">
        <f t="shared" si="0"/>
        <v>0.8609787559814519</v>
      </c>
      <c r="F14" s="35">
        <f t="shared" si="1"/>
        <v>16.792955932179893</v>
      </c>
    </row>
    <row r="15" spans="1:6" s="13" customFormat="1" ht="12" x14ac:dyDescent="0.2">
      <c r="B15" s="32">
        <v>45839</v>
      </c>
      <c r="C15" s="33">
        <v>111243.238</v>
      </c>
      <c r="D15" s="34">
        <v>95778.063999999998</v>
      </c>
      <c r="E15" s="35">
        <f t="shared" si="0"/>
        <v>0.86097875000725888</v>
      </c>
      <c r="F15" s="35">
        <f t="shared" si="1"/>
        <v>16.792955815656274</v>
      </c>
    </row>
    <row r="16" spans="1:6" s="13" customFormat="1" ht="12" x14ac:dyDescent="0.2">
      <c r="B16" s="32">
        <v>45870</v>
      </c>
      <c r="C16" s="33">
        <v>247146.00700000001</v>
      </c>
      <c r="D16" s="34">
        <v>212787.46100000001</v>
      </c>
      <c r="E16" s="35">
        <f t="shared" si="0"/>
        <v>0.86097875334073271</v>
      </c>
      <c r="F16" s="35">
        <f t="shared" si="1"/>
        <v>16.792955880673997</v>
      </c>
    </row>
    <row r="17" spans="1:6" s="13" customFormat="1" ht="12" x14ac:dyDescent="0.2">
      <c r="B17" s="32">
        <v>45901</v>
      </c>
      <c r="C17" s="33">
        <v>352735.228</v>
      </c>
      <c r="D17" s="34">
        <v>303697.538</v>
      </c>
      <c r="E17" s="35">
        <f t="shared" si="0"/>
        <v>0.86097875656468315</v>
      </c>
      <c r="F17" s="35">
        <f t="shared" si="1"/>
        <v>16.792955943555523</v>
      </c>
    </row>
    <row r="18" spans="1:6" s="13" customFormat="1" ht="12" x14ac:dyDescent="0.2">
      <c r="B18" s="32">
        <v>45931</v>
      </c>
      <c r="C18" s="33">
        <v>167912.304</v>
      </c>
      <c r="D18" s="34">
        <v>144568.92600000001</v>
      </c>
      <c r="E18" s="35">
        <f t="shared" si="0"/>
        <v>0.86097875233729149</v>
      </c>
      <c r="F18" s="35">
        <f t="shared" si="1"/>
        <v>16.792955861102385</v>
      </c>
    </row>
    <row r="19" spans="1:6" s="13" customFormat="1" ht="11.25" customHeight="1" x14ac:dyDescent="0.2">
      <c r="B19" s="32">
        <v>45962</v>
      </c>
      <c r="C19" s="33">
        <v>174293.508</v>
      </c>
      <c r="D19" s="34">
        <v>150063.008</v>
      </c>
      <c r="E19" s="35">
        <f t="shared" si="0"/>
        <v>0.86097875774007604</v>
      </c>
      <c r="F19" s="35">
        <f t="shared" si="1"/>
        <v>16.792955966480967</v>
      </c>
    </row>
    <row r="20" spans="1:6" s="13" customFormat="1" ht="12" x14ac:dyDescent="0.2">
      <c r="B20" s="32">
        <v>45992</v>
      </c>
      <c r="C20" s="36">
        <v>0</v>
      </c>
      <c r="D20" s="34">
        <v>0</v>
      </c>
      <c r="E20" s="35" t="str">
        <f t="shared" ref="E20" si="2">+IFERROR(D20/C20," ")</f>
        <v xml:space="preserve"> </v>
      </c>
      <c r="F20" s="35" t="str">
        <f t="shared" si="1"/>
        <v xml:space="preserve"> </v>
      </c>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0DEF0EE3-F535-45D3-8EE7-CAD133D66F44}"/>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1208F-037A-4418-8A14-33D34C41D7E1}">
  <sheetPr>
    <tabColor theme="7" tint="0.59999389629810485"/>
  </sheetPr>
  <dimension ref="A2:F26"/>
  <sheetViews>
    <sheetView showGridLines="0" workbookViewId="0">
      <selection activeCell="O18" sqref="O18"/>
    </sheetView>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278</v>
      </c>
    </row>
    <row r="6" spans="1:6" x14ac:dyDescent="0.25">
      <c r="A6" s="13" t="s">
        <v>277</v>
      </c>
    </row>
    <row r="8" spans="1:6" s="13" customFormat="1" ht="72" x14ac:dyDescent="0.2">
      <c r="B8" s="14" t="s">
        <v>149</v>
      </c>
      <c r="C8" s="14" t="s">
        <v>253</v>
      </c>
      <c r="D8" s="14" t="s">
        <v>588</v>
      </c>
      <c r="E8" s="15" t="s">
        <v>152</v>
      </c>
      <c r="F8" s="15" t="s">
        <v>153</v>
      </c>
    </row>
    <row r="9" spans="1:6" s="13" customFormat="1" ht="12" x14ac:dyDescent="0.2">
      <c r="B9" s="32">
        <v>45658</v>
      </c>
      <c r="C9" s="33">
        <v>12342697</v>
      </c>
      <c r="D9" s="34">
        <v>12120267.24</v>
      </c>
      <c r="E9" s="35">
        <f>+D9/C9</f>
        <v>0.98197883655411777</v>
      </c>
      <c r="F9" s="35">
        <f t="shared" ref="F9:F17" si="0">+E9*$E$26</f>
        <v>19.153001411502693</v>
      </c>
    </row>
    <row r="10" spans="1:6" s="13" customFormat="1" ht="12" x14ac:dyDescent="0.2">
      <c r="B10" s="32">
        <v>45689</v>
      </c>
      <c r="C10" s="33">
        <v>12618248.300000001</v>
      </c>
      <c r="D10" s="34">
        <v>12530469.960000001</v>
      </c>
      <c r="E10" s="35">
        <f t="shared" ref="E10:E17" si="1">+D10/C10</f>
        <v>0.9930435399658446</v>
      </c>
      <c r="F10" s="35">
        <f t="shared" si="0"/>
        <v>19.3688128650431</v>
      </c>
    </row>
    <row r="11" spans="1:6" s="13" customFormat="1" ht="12" x14ac:dyDescent="0.2">
      <c r="B11" s="32">
        <v>45717</v>
      </c>
      <c r="C11" s="33">
        <v>11531154.1</v>
      </c>
      <c r="D11" s="34">
        <v>12353598.689999999</v>
      </c>
      <c r="E11" s="35">
        <f t="shared" si="1"/>
        <v>1.071323701241665</v>
      </c>
      <c r="F11" s="35">
        <f t="shared" si="0"/>
        <v>20.895627887523293</v>
      </c>
    </row>
    <row r="12" spans="1:6" s="13" customFormat="1" ht="12" x14ac:dyDescent="0.2">
      <c r="B12" s="32">
        <v>45748</v>
      </c>
      <c r="C12" s="33">
        <v>10146902.300000001</v>
      </c>
      <c r="D12" s="34">
        <v>11048699.59</v>
      </c>
      <c r="E12" s="35">
        <f t="shared" si="1"/>
        <v>1.0888741473346006</v>
      </c>
      <c r="F12" s="35">
        <f t="shared" si="0"/>
        <v>21.237940477446376</v>
      </c>
    </row>
    <row r="13" spans="1:6" s="13" customFormat="1" ht="12" x14ac:dyDescent="0.2">
      <c r="B13" s="32">
        <v>45778</v>
      </c>
      <c r="C13" s="33">
        <v>12331462</v>
      </c>
      <c r="D13" s="34">
        <v>13004647.48</v>
      </c>
      <c r="E13" s="35">
        <f t="shared" si="1"/>
        <v>1.0545908895474032</v>
      </c>
      <c r="F13" s="35">
        <f t="shared" si="0"/>
        <v>20.569262843727419</v>
      </c>
    </row>
    <row r="14" spans="1:6" s="13" customFormat="1" ht="12" x14ac:dyDescent="0.2">
      <c r="B14" s="32">
        <v>45809</v>
      </c>
      <c r="C14" s="33">
        <v>8831577</v>
      </c>
      <c r="D14" s="34">
        <v>9404448.4199999999</v>
      </c>
      <c r="E14" s="35">
        <f t="shared" si="1"/>
        <v>1.0648662656737296</v>
      </c>
      <c r="F14" s="35">
        <f t="shared" si="0"/>
        <v>20.769678867092914</v>
      </c>
    </row>
    <row r="15" spans="1:6" s="13" customFormat="1" ht="12" x14ac:dyDescent="0.2">
      <c r="B15" s="32">
        <v>45839</v>
      </c>
      <c r="C15" s="33">
        <v>8845254</v>
      </c>
      <c r="D15" s="34">
        <v>9079686.9399999995</v>
      </c>
      <c r="E15" s="35">
        <f t="shared" si="1"/>
        <v>1.0265038109702671</v>
      </c>
      <c r="F15" s="35">
        <f t="shared" si="0"/>
        <v>20.021438557085343</v>
      </c>
    </row>
    <row r="16" spans="1:6" s="13" customFormat="1" ht="12" x14ac:dyDescent="0.2">
      <c r="B16" s="32">
        <v>45870</v>
      </c>
      <c r="C16" s="33">
        <v>7134455.2000000002</v>
      </c>
      <c r="D16" s="34">
        <v>7074174.8799999999</v>
      </c>
      <c r="E16" s="35">
        <f t="shared" si="1"/>
        <v>0.99155081666221689</v>
      </c>
      <c r="F16" s="35">
        <f t="shared" si="0"/>
        <v>19.339698050673281</v>
      </c>
    </row>
    <row r="17" spans="1:6" s="13" customFormat="1" ht="12" x14ac:dyDescent="0.2">
      <c r="B17" s="32">
        <v>45901</v>
      </c>
      <c r="C17" s="33">
        <v>8532992.5999999996</v>
      </c>
      <c r="D17" s="34">
        <v>8807461.8000000007</v>
      </c>
      <c r="E17" s="35">
        <f t="shared" si="1"/>
        <v>1.0321656437391029</v>
      </c>
      <c r="F17" s="35">
        <f t="shared" si="0"/>
        <v>20.131869746614576</v>
      </c>
    </row>
    <row r="18" spans="1:6" s="13" customFormat="1" ht="12" x14ac:dyDescent="0.2">
      <c r="B18" s="32">
        <v>45931</v>
      </c>
      <c r="C18" s="33">
        <v>0</v>
      </c>
      <c r="D18" s="34">
        <v>0</v>
      </c>
      <c r="E18" s="35"/>
      <c r="F18" s="35"/>
    </row>
    <row r="19" spans="1:6" s="13" customFormat="1" ht="11.25" customHeight="1" x14ac:dyDescent="0.2">
      <c r="B19" s="32">
        <v>45962</v>
      </c>
      <c r="C19" s="33">
        <v>0</v>
      </c>
      <c r="D19" s="34">
        <v>0</v>
      </c>
      <c r="E19" s="35"/>
      <c r="F19" s="35"/>
    </row>
    <row r="20" spans="1:6" s="13" customFormat="1" ht="12" x14ac:dyDescent="0.2">
      <c r="B20" s="32">
        <v>45992</v>
      </c>
      <c r="C20" s="36">
        <v>0</v>
      </c>
      <c r="D20" s="34">
        <v>0</v>
      </c>
      <c r="E20" s="35"/>
      <c r="F20" s="35"/>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C0FB4890-7E22-479C-B9B4-FBF9D260616F}"/>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8709-E423-427B-A1E8-EE50D5AA27E2}">
  <sheetPr>
    <tabColor theme="7" tint="0.59999389629810485"/>
  </sheetPr>
  <dimension ref="A2:F26"/>
  <sheetViews>
    <sheetView showGridLines="0" workbookViewId="0">
      <selection activeCell="L18" sqref="L18"/>
    </sheetView>
  </sheetViews>
  <sheetFormatPr baseColWidth="10" defaultRowHeight="15" x14ac:dyDescent="0.25"/>
  <cols>
    <col min="3" max="3" width="15.140625" customWidth="1"/>
    <col min="4" max="4" width="17.85546875" customWidth="1"/>
    <col min="5" max="5" width="12.42578125" customWidth="1"/>
    <col min="11" max="11" width="13.42578125" customWidth="1"/>
  </cols>
  <sheetData>
    <row r="2" spans="1:6" x14ac:dyDescent="0.25">
      <c r="A2" s="10" t="s">
        <v>23</v>
      </c>
    </row>
    <row r="5" spans="1:6" ht="15.75" x14ac:dyDescent="0.25">
      <c r="A5" s="12" t="s">
        <v>279</v>
      </c>
    </row>
    <row r="6" spans="1:6" x14ac:dyDescent="0.25">
      <c r="A6" s="13" t="s">
        <v>277</v>
      </c>
    </row>
    <row r="8" spans="1:6" s="13" customFormat="1" ht="72" x14ac:dyDescent="0.2">
      <c r="B8" s="14" t="s">
        <v>149</v>
      </c>
      <c r="C8" s="14" t="s">
        <v>253</v>
      </c>
      <c r="D8" s="14" t="s">
        <v>588</v>
      </c>
      <c r="E8" s="15" t="s">
        <v>152</v>
      </c>
      <c r="F8" s="15" t="s">
        <v>153</v>
      </c>
    </row>
    <row r="9" spans="1:6" s="13" customFormat="1" ht="12" x14ac:dyDescent="0.2">
      <c r="B9" s="32">
        <v>45658</v>
      </c>
      <c r="C9" s="33">
        <v>4303260</v>
      </c>
      <c r="D9" s="34">
        <v>3345181.8539999998</v>
      </c>
      <c r="E9" s="35">
        <f>+D9/C9</f>
        <v>0.77735992108308583</v>
      </c>
      <c r="F9" s="35">
        <f t="shared" ref="F9:F19" si="0">+E9*$E$26</f>
        <v>15.162012776157658</v>
      </c>
    </row>
    <row r="10" spans="1:6" s="13" customFormat="1" ht="12" x14ac:dyDescent="0.2">
      <c r="B10" s="32">
        <v>45689</v>
      </c>
      <c r="C10" s="33">
        <v>3938188</v>
      </c>
      <c r="D10" s="34">
        <v>3138299.0660000001</v>
      </c>
      <c r="E10" s="35">
        <f t="shared" ref="E10:E19" si="1">+D10/C10</f>
        <v>0.79688909366439598</v>
      </c>
      <c r="F10" s="35">
        <f t="shared" si="0"/>
        <v>15.542919427188826</v>
      </c>
    </row>
    <row r="11" spans="1:6" s="13" customFormat="1" ht="12" x14ac:dyDescent="0.2">
      <c r="B11" s="32">
        <v>45717</v>
      </c>
      <c r="C11" s="33">
        <v>5611190</v>
      </c>
      <c r="D11" s="34">
        <v>5109313.9589999998</v>
      </c>
      <c r="E11" s="35">
        <f t="shared" si="1"/>
        <v>0.91055800266966536</v>
      </c>
      <c r="F11" s="35">
        <f t="shared" si="0"/>
        <v>17.759974106556058</v>
      </c>
    </row>
    <row r="12" spans="1:6" s="13" customFormat="1" ht="12" x14ac:dyDescent="0.2">
      <c r="B12" s="32">
        <v>45748</v>
      </c>
      <c r="C12" s="33">
        <v>4493760</v>
      </c>
      <c r="D12" s="34">
        <v>4483830.5920000002</v>
      </c>
      <c r="E12" s="35">
        <f t="shared" si="1"/>
        <v>0.99779040091148619</v>
      </c>
      <c r="F12" s="35">
        <f t="shared" si="0"/>
        <v>19.461397991124961</v>
      </c>
    </row>
    <row r="13" spans="1:6" s="13" customFormat="1" ht="12" x14ac:dyDescent="0.2">
      <c r="B13" s="32">
        <v>45778</v>
      </c>
      <c r="C13" s="33">
        <v>4561712</v>
      </c>
      <c r="D13" s="34">
        <v>3951419.8930000002</v>
      </c>
      <c r="E13" s="35">
        <f t="shared" si="1"/>
        <v>0.86621423996078672</v>
      </c>
      <c r="F13" s="35">
        <f t="shared" si="0"/>
        <v>16.895071403830968</v>
      </c>
    </row>
    <row r="14" spans="1:6" s="13" customFormat="1" ht="12" x14ac:dyDescent="0.2">
      <c r="B14" s="32">
        <v>45809</v>
      </c>
      <c r="C14" s="33">
        <v>3562820</v>
      </c>
      <c r="D14" s="34">
        <v>2983342.8390000002</v>
      </c>
      <c r="E14" s="35">
        <f t="shared" si="1"/>
        <v>0.83735435385453105</v>
      </c>
      <c r="F14" s="35">
        <f t="shared" si="0"/>
        <v>16.33217389651951</v>
      </c>
    </row>
    <row r="15" spans="1:6" s="13" customFormat="1" ht="12" x14ac:dyDescent="0.2">
      <c r="B15" s="32">
        <v>45839</v>
      </c>
      <c r="C15" s="33">
        <v>4100295.5</v>
      </c>
      <c r="D15" s="34">
        <v>3167826.2650000001</v>
      </c>
      <c r="E15" s="35">
        <f t="shared" si="1"/>
        <v>0.77258486979779872</v>
      </c>
      <c r="F15" s="35">
        <f t="shared" si="0"/>
        <v>15.068877811734152</v>
      </c>
    </row>
    <row r="16" spans="1:6" s="13" customFormat="1" ht="12" x14ac:dyDescent="0.2">
      <c r="B16" s="32">
        <v>45870</v>
      </c>
      <c r="C16" s="33">
        <v>4261100</v>
      </c>
      <c r="D16" s="34">
        <v>3315660.5729999999</v>
      </c>
      <c r="E16" s="35">
        <f t="shared" si="1"/>
        <v>0.77812315434981572</v>
      </c>
      <c r="F16" s="35">
        <f t="shared" si="0"/>
        <v>15.176899255673122</v>
      </c>
    </row>
    <row r="17" spans="1:6" s="13" customFormat="1" ht="12" x14ac:dyDescent="0.2">
      <c r="B17" s="32">
        <v>45901</v>
      </c>
      <c r="C17" s="33">
        <v>3193352.5</v>
      </c>
      <c r="D17" s="34">
        <v>2410451.4619999998</v>
      </c>
      <c r="E17" s="35">
        <f t="shared" si="1"/>
        <v>0.75483413184106662</v>
      </c>
      <c r="F17" s="35">
        <f t="shared" si="0"/>
        <v>14.722658630133932</v>
      </c>
    </row>
    <row r="18" spans="1:6" s="13" customFormat="1" ht="12" x14ac:dyDescent="0.2">
      <c r="B18" s="32">
        <v>45931</v>
      </c>
      <c r="C18" s="33">
        <v>4396736</v>
      </c>
      <c r="D18" s="34">
        <v>3526707.1039999998</v>
      </c>
      <c r="E18" s="35">
        <f t="shared" si="1"/>
        <v>0.80211936854976051</v>
      </c>
      <c r="F18" s="35">
        <f t="shared" si="0"/>
        <v>15.644933298092054</v>
      </c>
    </row>
    <row r="19" spans="1:6" s="13" customFormat="1" ht="11.25" customHeight="1" x14ac:dyDescent="0.2">
      <c r="B19" s="32">
        <v>45962</v>
      </c>
      <c r="C19" s="33">
        <v>4024650</v>
      </c>
      <c r="D19" s="34">
        <v>3335717.05</v>
      </c>
      <c r="E19" s="35">
        <f t="shared" si="1"/>
        <v>0.82882164908749822</v>
      </c>
      <c r="F19" s="35">
        <f t="shared" si="0"/>
        <v>16.165747798152257</v>
      </c>
    </row>
    <row r="20" spans="1:6" s="13" customFormat="1" ht="12" x14ac:dyDescent="0.2">
      <c r="B20" s="32">
        <v>45992</v>
      </c>
      <c r="C20" s="36">
        <v>0</v>
      </c>
      <c r="D20" s="34">
        <v>0</v>
      </c>
      <c r="E20" s="35"/>
      <c r="F20" s="35"/>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DA3AB7D8-8826-461F-BE77-4D18E3E1F3AC}"/>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4A5C2-4EDD-4F9A-A4F4-76E0993A107A}">
  <sheetPr>
    <tabColor theme="7" tint="0.59999389629810485"/>
  </sheetPr>
  <dimension ref="A2:F26"/>
  <sheetViews>
    <sheetView showGridLines="0" workbookViewId="0">
      <selection activeCell="J20" sqref="J20"/>
    </sheetView>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281</v>
      </c>
    </row>
    <row r="6" spans="1:6" x14ac:dyDescent="0.25">
      <c r="A6" s="13" t="s">
        <v>277</v>
      </c>
    </row>
    <row r="8" spans="1:6" s="13" customFormat="1" ht="72" x14ac:dyDescent="0.2">
      <c r="B8" s="14" t="s">
        <v>149</v>
      </c>
      <c r="C8" s="14" t="s">
        <v>253</v>
      </c>
      <c r="D8" s="14" t="s">
        <v>588</v>
      </c>
      <c r="E8" s="15" t="s">
        <v>152</v>
      </c>
      <c r="F8" s="15" t="s">
        <v>153</v>
      </c>
    </row>
    <row r="9" spans="1:6" s="13" customFormat="1" ht="12" x14ac:dyDescent="0.2">
      <c r="B9" s="32">
        <v>45658</v>
      </c>
      <c r="C9" s="33">
        <v>534340.4</v>
      </c>
      <c r="D9" s="34">
        <v>413734.93900000001</v>
      </c>
      <c r="E9" s="35">
        <f>+D9/C9</f>
        <v>0.7742909557278469</v>
      </c>
      <c r="F9" s="35">
        <f t="shared" ref="F9" si="0">+E9*$E$26</f>
        <v>15.102154156406737</v>
      </c>
    </row>
    <row r="10" spans="1:6" s="13" customFormat="1" ht="12" x14ac:dyDescent="0.2">
      <c r="B10" s="32">
        <v>45689</v>
      </c>
      <c r="C10" s="33"/>
      <c r="D10" s="34"/>
      <c r="E10" s="35" t="str">
        <f>+IFERROR(D10/C10," ")</f>
        <v xml:space="preserve"> </v>
      </c>
      <c r="F10" s="35" t="str">
        <f>+IFERROR(E10*$E$26," ")</f>
        <v xml:space="preserve"> </v>
      </c>
    </row>
    <row r="11" spans="1:6" s="13" customFormat="1" ht="12" x14ac:dyDescent="0.2">
      <c r="B11" s="32">
        <v>45717</v>
      </c>
      <c r="C11" s="33"/>
      <c r="D11" s="34"/>
      <c r="E11" s="35" t="str">
        <f t="shared" ref="E11:E20" si="1">+IFERROR(D11/C11," ")</f>
        <v xml:space="preserve"> </v>
      </c>
      <c r="F11" s="35" t="str">
        <f t="shared" ref="F11:F20" si="2">+IFERROR(E11*$E$26," ")</f>
        <v xml:space="preserve"> </v>
      </c>
    </row>
    <row r="12" spans="1:6" s="13" customFormat="1" ht="12" x14ac:dyDescent="0.2">
      <c r="B12" s="32">
        <v>45748</v>
      </c>
      <c r="C12" s="33"/>
      <c r="D12" s="34"/>
      <c r="E12" s="35" t="str">
        <f t="shared" si="1"/>
        <v xml:space="preserve"> </v>
      </c>
      <c r="F12" s="35" t="str">
        <f t="shared" si="2"/>
        <v xml:space="preserve"> </v>
      </c>
    </row>
    <row r="13" spans="1:6" s="13" customFormat="1" ht="12" x14ac:dyDescent="0.2">
      <c r="B13" s="32">
        <v>45778</v>
      </c>
      <c r="C13" s="33"/>
      <c r="D13" s="34"/>
      <c r="E13" s="35" t="str">
        <f t="shared" si="1"/>
        <v xml:space="preserve"> </v>
      </c>
      <c r="F13" s="35" t="str">
        <f t="shared" si="2"/>
        <v xml:space="preserve"> </v>
      </c>
    </row>
    <row r="14" spans="1:6" s="13" customFormat="1" ht="12" x14ac:dyDescent="0.2">
      <c r="B14" s="32">
        <v>45809</v>
      </c>
      <c r="C14" s="33"/>
      <c r="D14" s="34"/>
      <c r="E14" s="35" t="str">
        <f t="shared" si="1"/>
        <v xml:space="preserve"> </v>
      </c>
      <c r="F14" s="35" t="str">
        <f t="shared" si="2"/>
        <v xml:space="preserve"> </v>
      </c>
    </row>
    <row r="15" spans="1:6" s="13" customFormat="1" ht="12" x14ac:dyDescent="0.2">
      <c r="B15" s="32">
        <v>45839</v>
      </c>
      <c r="C15" s="33"/>
      <c r="D15" s="34"/>
      <c r="E15" s="35" t="str">
        <f t="shared" si="1"/>
        <v xml:space="preserve"> </v>
      </c>
      <c r="F15" s="35" t="str">
        <f t="shared" si="2"/>
        <v xml:space="preserve"> </v>
      </c>
    </row>
    <row r="16" spans="1:6" s="13" customFormat="1" ht="12" x14ac:dyDescent="0.2">
      <c r="B16" s="32">
        <v>45870</v>
      </c>
      <c r="C16" s="33"/>
      <c r="D16" s="34"/>
      <c r="E16" s="35" t="str">
        <f t="shared" si="1"/>
        <v xml:space="preserve"> </v>
      </c>
      <c r="F16" s="35" t="str">
        <f t="shared" si="2"/>
        <v xml:space="preserve"> </v>
      </c>
    </row>
    <row r="17" spans="1:6" s="13" customFormat="1" ht="12" x14ac:dyDescent="0.2">
      <c r="B17" s="32">
        <v>45901</v>
      </c>
      <c r="C17" s="33"/>
      <c r="D17" s="34"/>
      <c r="E17" s="35" t="str">
        <f t="shared" si="1"/>
        <v xml:space="preserve"> </v>
      </c>
      <c r="F17" s="35" t="str">
        <f t="shared" si="2"/>
        <v xml:space="preserve"> </v>
      </c>
    </row>
    <row r="18" spans="1:6" s="13" customFormat="1" ht="12" x14ac:dyDescent="0.2">
      <c r="B18" s="32">
        <v>45931</v>
      </c>
      <c r="C18" s="33"/>
      <c r="D18" s="34"/>
      <c r="E18" s="35" t="str">
        <f t="shared" si="1"/>
        <v xml:space="preserve"> </v>
      </c>
      <c r="F18" s="35" t="str">
        <f t="shared" si="2"/>
        <v xml:space="preserve"> </v>
      </c>
    </row>
    <row r="19" spans="1:6" s="13" customFormat="1" ht="11.25" customHeight="1" x14ac:dyDescent="0.2">
      <c r="B19" s="32">
        <v>45962</v>
      </c>
      <c r="C19" s="33"/>
      <c r="D19" s="34"/>
      <c r="E19" s="35" t="str">
        <f t="shared" si="1"/>
        <v xml:space="preserve"> </v>
      </c>
      <c r="F19" s="35" t="str">
        <f t="shared" si="2"/>
        <v xml:space="preserve"> </v>
      </c>
    </row>
    <row r="20" spans="1:6" s="13" customFormat="1" ht="12" x14ac:dyDescent="0.2">
      <c r="B20" s="32">
        <v>45992</v>
      </c>
      <c r="C20" s="33"/>
      <c r="D20" s="34"/>
      <c r="E20" s="35" t="str">
        <f t="shared" si="1"/>
        <v xml:space="preserve"> </v>
      </c>
      <c r="F20" s="35" t="str">
        <f t="shared" si="2"/>
        <v xml:space="preserve"> </v>
      </c>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CEF72078-1CF5-4A54-8EF0-EBC92B226DEA}"/>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2:H34"/>
  <sheetViews>
    <sheetView showGridLines="0" workbookViewId="0"/>
  </sheetViews>
  <sheetFormatPr baseColWidth="10" defaultColWidth="11.42578125" defaultRowHeight="12" x14ac:dyDescent="0.2"/>
  <cols>
    <col min="1" max="1" width="7.5703125" style="13" customWidth="1"/>
    <col min="2" max="2" width="21.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8" width="11.7109375" style="13" customWidth="1"/>
    <col min="9" max="16384" width="11.42578125" style="13"/>
  </cols>
  <sheetData>
    <row r="2" spans="1:8" ht="15" x14ac:dyDescent="0.25">
      <c r="A2" s="10" t="s">
        <v>23</v>
      </c>
    </row>
    <row r="5" spans="1:8" s="9" customFormat="1" ht="15" x14ac:dyDescent="0.25">
      <c r="A5" s="21" t="s">
        <v>117</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11496671</v>
      </c>
      <c r="C9" s="26">
        <v>1.0348241935483871</v>
      </c>
      <c r="D9" s="27">
        <f>+B9*C9</f>
        <v>11897033.296066128</v>
      </c>
      <c r="E9" s="49">
        <v>167184.78</v>
      </c>
      <c r="F9" s="50">
        <f>+E9*100</f>
        <v>16718478</v>
      </c>
      <c r="G9" s="28">
        <f>+D9/F9</f>
        <v>0.7116098305160391</v>
      </c>
      <c r="H9" s="28">
        <f>+G9*$D$26</f>
        <v>13.879590456491226</v>
      </c>
    </row>
    <row r="10" spans="1:8" x14ac:dyDescent="0.2">
      <c r="A10" s="24">
        <v>45689</v>
      </c>
      <c r="B10" s="25">
        <v>8311150</v>
      </c>
      <c r="C10" s="26">
        <v>1.0416982142857141</v>
      </c>
      <c r="D10" s="27">
        <f t="shared" ref="D10:D20" si="0">+B10*C10</f>
        <v>8657710.1136607118</v>
      </c>
      <c r="E10" s="49">
        <v>119690.65</v>
      </c>
      <c r="F10" s="50">
        <f t="shared" ref="F10:F20" si="1">+E10*100</f>
        <v>11969065</v>
      </c>
      <c r="G10" s="28">
        <f t="shared" ref="G10:G20" si="2">+D10/F10</f>
        <v>0.72334055447611922</v>
      </c>
      <c r="H10" s="28">
        <f t="shared" ref="H10:H20" si="3">+G10*$D$26</f>
        <v>14.108392304557308</v>
      </c>
    </row>
    <row r="11" spans="1:8" x14ac:dyDescent="0.2">
      <c r="A11" s="24">
        <v>45717</v>
      </c>
      <c r="B11" s="25">
        <v>9710393</v>
      </c>
      <c r="C11" s="26">
        <v>1.0793870967741934</v>
      </c>
      <c r="D11" s="27">
        <f t="shared" si="0"/>
        <v>10481272.908806451</v>
      </c>
      <c r="E11" s="49">
        <v>140743.51999999999</v>
      </c>
      <c r="F11" s="50">
        <f t="shared" si="1"/>
        <v>14074351.999999998</v>
      </c>
      <c r="G11" s="28">
        <f t="shared" si="2"/>
        <v>0.74470731645808286</v>
      </c>
      <c r="H11" s="28">
        <f t="shared" si="3"/>
        <v>14.525140209059868</v>
      </c>
    </row>
    <row r="12" spans="1:8" x14ac:dyDescent="0.2">
      <c r="A12" s="24">
        <v>45748</v>
      </c>
      <c r="B12" s="25">
        <v>7834842</v>
      </c>
      <c r="C12" s="26">
        <v>1.1232216666666668</v>
      </c>
      <c r="D12" s="27">
        <f t="shared" si="0"/>
        <v>8800264.2893100008</v>
      </c>
      <c r="E12" s="49">
        <v>114295.97</v>
      </c>
      <c r="F12" s="50">
        <f t="shared" si="1"/>
        <v>11429597</v>
      </c>
      <c r="G12" s="28">
        <f t="shared" si="2"/>
        <v>0.76995403156471753</v>
      </c>
      <c r="H12" s="28">
        <f t="shared" si="3"/>
        <v>15.017564640293047</v>
      </c>
    </row>
    <row r="13" spans="1:8" x14ac:dyDescent="0.2">
      <c r="A13" s="24">
        <v>45778</v>
      </c>
      <c r="B13" s="25">
        <v>10515136</v>
      </c>
      <c r="C13" s="26">
        <v>1.1281112903225807</v>
      </c>
      <c r="D13" s="27">
        <f t="shared" si="0"/>
        <v>11862243.64087742</v>
      </c>
      <c r="E13" s="49">
        <v>149745.31</v>
      </c>
      <c r="F13" s="50">
        <f t="shared" si="1"/>
        <v>14974531</v>
      </c>
      <c r="G13" s="28">
        <f t="shared" si="2"/>
        <v>0.79216127976745454</v>
      </c>
      <c r="H13" s="28">
        <f t="shared" si="3"/>
        <v>15.450705804175119</v>
      </c>
    </row>
    <row r="14" spans="1:8" x14ac:dyDescent="0.2">
      <c r="A14" s="24">
        <v>45809</v>
      </c>
      <c r="B14" s="25">
        <v>8334351</v>
      </c>
      <c r="C14" s="26">
        <v>1.1527366666666667</v>
      </c>
      <c r="D14" s="27">
        <f t="shared" si="0"/>
        <v>9607311.9905700013</v>
      </c>
      <c r="E14" s="49">
        <v>118877.17</v>
      </c>
      <c r="F14" s="50">
        <f t="shared" si="1"/>
        <v>11887717</v>
      </c>
      <c r="G14" s="28">
        <f t="shared" si="2"/>
        <v>0.80817132428118887</v>
      </c>
      <c r="H14" s="28">
        <f t="shared" si="3"/>
        <v>15.76297363903581</v>
      </c>
    </row>
    <row r="15" spans="1:8" x14ac:dyDescent="0.2">
      <c r="A15" s="24">
        <v>45839</v>
      </c>
      <c r="B15" s="25">
        <v>6879480</v>
      </c>
      <c r="C15" s="26">
        <v>1.1682370967741935</v>
      </c>
      <c r="D15" s="27">
        <f>+B15*C15</f>
        <v>8036863.7425161293</v>
      </c>
      <c r="E15" s="49">
        <v>100026.6</v>
      </c>
      <c r="F15" s="50">
        <f>+E15*100</f>
        <v>10002660</v>
      </c>
      <c r="G15" s="28">
        <f>+D15/F15</f>
        <v>0.80347265052657291</v>
      </c>
      <c r="H15" s="28">
        <f>+G15*$D$26</f>
        <v>15.671328379785468</v>
      </c>
    </row>
    <row r="16" spans="1:8" x14ac:dyDescent="0.2">
      <c r="A16" s="24">
        <v>45870</v>
      </c>
      <c r="B16" s="25">
        <v>6411555</v>
      </c>
      <c r="C16" s="26">
        <v>1.1649951612903224</v>
      </c>
      <c r="D16" s="27">
        <f t="shared" si="0"/>
        <v>7469430.5513467733</v>
      </c>
      <c r="E16" s="49">
        <v>93521.58</v>
      </c>
      <c r="F16" s="50">
        <f t="shared" si="1"/>
        <v>9352158</v>
      </c>
      <c r="G16" s="28">
        <f t="shared" si="2"/>
        <v>0.79868523942247049</v>
      </c>
      <c r="H16" s="28">
        <f t="shared" si="3"/>
        <v>15.577952343336372</v>
      </c>
    </row>
    <row r="17" spans="1:8" x14ac:dyDescent="0.2">
      <c r="A17" s="24">
        <v>45901</v>
      </c>
      <c r="B17" s="25">
        <v>5889749</v>
      </c>
      <c r="C17" s="26">
        <v>1.1732733333333336</v>
      </c>
      <c r="D17" s="27">
        <f t="shared" si="0"/>
        <v>6910285.4417266687</v>
      </c>
      <c r="E17" s="49">
        <v>86025.47</v>
      </c>
      <c r="F17" s="50">
        <f t="shared" si="1"/>
        <v>8602547</v>
      </c>
      <c r="G17" s="28">
        <f t="shared" si="2"/>
        <v>0.80328366026092834</v>
      </c>
      <c r="H17" s="28">
        <f t="shared" si="3"/>
        <v>15.667642220074173</v>
      </c>
    </row>
    <row r="18" spans="1:8" x14ac:dyDescent="0.2">
      <c r="A18" s="24">
        <v>45931</v>
      </c>
      <c r="B18" s="25">
        <v>5470894</v>
      </c>
      <c r="C18" s="26">
        <v>1.1641983870967743</v>
      </c>
      <c r="D18" s="27">
        <f t="shared" si="0"/>
        <v>6369205.9707774194</v>
      </c>
      <c r="E18" s="49">
        <v>79840.740000000005</v>
      </c>
      <c r="F18" s="50">
        <f t="shared" si="1"/>
        <v>7984074.0000000009</v>
      </c>
      <c r="G18" s="28">
        <f t="shared" si="2"/>
        <v>0.79773884495276703</v>
      </c>
      <c r="H18" s="28">
        <f t="shared" si="3"/>
        <v>15.55949339703395</v>
      </c>
    </row>
    <row r="19" spans="1:8" x14ac:dyDescent="0.2">
      <c r="A19" s="24">
        <v>45962</v>
      </c>
      <c r="B19" s="25">
        <v>4709266</v>
      </c>
      <c r="C19" s="26">
        <v>1.1562866666666667</v>
      </c>
      <c r="D19" s="27">
        <f t="shared" si="0"/>
        <v>5445261.4855866665</v>
      </c>
      <c r="E19" s="49">
        <v>63895.43</v>
      </c>
      <c r="F19" s="50">
        <f t="shared" si="1"/>
        <v>6389543</v>
      </c>
      <c r="G19" s="28">
        <f t="shared" si="2"/>
        <v>0.85221454579563305</v>
      </c>
      <c r="H19" s="28">
        <f t="shared" si="3"/>
        <v>16.62201443750498</v>
      </c>
    </row>
    <row r="20" spans="1:8" x14ac:dyDescent="0.2">
      <c r="A20" s="24">
        <v>45992</v>
      </c>
      <c r="B20" s="25">
        <v>3144792</v>
      </c>
      <c r="C20" s="26">
        <v>1.1715225806451615</v>
      </c>
      <c r="D20" s="27">
        <f t="shared" si="0"/>
        <v>3684194.8394322586</v>
      </c>
      <c r="E20" s="49">
        <v>39768.26</v>
      </c>
      <c r="F20" s="50">
        <f t="shared" si="1"/>
        <v>3976826</v>
      </c>
      <c r="G20" s="28">
        <f t="shared" si="2"/>
        <v>0.92641590037689825</v>
      </c>
      <c r="H20" s="28">
        <f t="shared" si="3"/>
        <v>18.069274394773988</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3F60E6F0-BFFE-4D9D-99DA-3330179EC761}"/>
    <hyperlink ref="B34" r:id="rId1" xr:uid="{03B3DBDB-D8DC-4E5A-8F1F-7EF0735DEA8E}"/>
  </hyperlinks>
  <pageMargins left="0.7" right="0.7" top="0.75" bottom="0.75" header="0.3" footer="0.3"/>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E402-85BF-4808-8030-3EB99CB00E58}">
  <sheetPr>
    <tabColor theme="7" tint="0.59999389629810485"/>
  </sheetPr>
  <dimension ref="A2:F26"/>
  <sheetViews>
    <sheetView showGridLines="0" workbookViewId="0"/>
  </sheetViews>
  <sheetFormatPr baseColWidth="10" defaultRowHeight="15" x14ac:dyDescent="0.25"/>
  <cols>
    <col min="3" max="3" width="15.140625" customWidth="1"/>
    <col min="4" max="4" width="17.85546875" customWidth="1"/>
    <col min="5" max="5" width="12.42578125" customWidth="1"/>
  </cols>
  <sheetData>
    <row r="2" spans="1:6" x14ac:dyDescent="0.25">
      <c r="A2" s="10" t="s">
        <v>23</v>
      </c>
    </row>
    <row r="5" spans="1:6" ht="15.75" x14ac:dyDescent="0.25">
      <c r="A5" s="12" t="s">
        <v>284</v>
      </c>
    </row>
    <row r="6" spans="1:6" x14ac:dyDescent="0.25">
      <c r="A6" s="13" t="s">
        <v>277</v>
      </c>
    </row>
    <row r="8" spans="1:6" s="13" customFormat="1" ht="72" x14ac:dyDescent="0.2">
      <c r="B8" s="14" t="s">
        <v>149</v>
      </c>
      <c r="C8" s="14" t="s">
        <v>253</v>
      </c>
      <c r="D8" s="14" t="s">
        <v>588</v>
      </c>
      <c r="E8" s="15" t="s">
        <v>152</v>
      </c>
      <c r="F8" s="15" t="s">
        <v>153</v>
      </c>
    </row>
    <row r="9" spans="1:6" s="13" customFormat="1" ht="12" x14ac:dyDescent="0.2">
      <c r="B9" s="32">
        <v>45658</v>
      </c>
      <c r="C9" s="33">
        <v>2967210</v>
      </c>
      <c r="D9" s="34">
        <v>2139968</v>
      </c>
      <c r="E9" s="35">
        <f>+D9/C9</f>
        <v>0.72120544214935911</v>
      </c>
      <c r="F9" s="35">
        <f t="shared" ref="F9" si="0">+E9*$E$26</f>
        <v>14.066748016629825</v>
      </c>
    </row>
    <row r="10" spans="1:6" s="13" customFormat="1" ht="12" x14ac:dyDescent="0.2">
      <c r="B10" s="32">
        <v>45689</v>
      </c>
      <c r="C10" s="33">
        <v>2430030</v>
      </c>
      <c r="D10" s="34">
        <v>1874683</v>
      </c>
      <c r="E10" s="35">
        <f t="shared" ref="E10:E20" si="1">+D10/C10</f>
        <v>0.77146496133792586</v>
      </c>
      <c r="F10" s="35">
        <f t="shared" ref="F10:F20" si="2">+E10*$E$26</f>
        <v>15.047034562659695</v>
      </c>
    </row>
    <row r="11" spans="1:6" s="13" customFormat="1" ht="12" x14ac:dyDescent="0.2">
      <c r="B11" s="32">
        <v>45717</v>
      </c>
      <c r="C11" s="33">
        <v>3418430</v>
      </c>
      <c r="D11" s="34">
        <v>2674185</v>
      </c>
      <c r="E11" s="35">
        <f t="shared" si="1"/>
        <v>0.78228455753079629</v>
      </c>
      <c r="F11" s="35">
        <f t="shared" si="2"/>
        <v>15.258065323649538</v>
      </c>
    </row>
    <row r="12" spans="1:6" s="13" customFormat="1" ht="12" x14ac:dyDescent="0.2">
      <c r="B12" s="32">
        <v>45748</v>
      </c>
      <c r="C12" s="33">
        <v>3804850</v>
      </c>
      <c r="D12" s="34">
        <v>3063288</v>
      </c>
      <c r="E12" s="35">
        <f t="shared" si="1"/>
        <v>0.80510085811530019</v>
      </c>
      <c r="F12" s="35">
        <f t="shared" si="2"/>
        <v>15.703085746730915</v>
      </c>
    </row>
    <row r="13" spans="1:6" s="13" customFormat="1" ht="12" x14ac:dyDescent="0.2">
      <c r="B13" s="32">
        <v>45778</v>
      </c>
      <c r="C13" s="33">
        <v>3152110</v>
      </c>
      <c r="D13" s="34">
        <v>2398154</v>
      </c>
      <c r="E13" s="35">
        <f t="shared" si="1"/>
        <v>0.76080910881917196</v>
      </c>
      <c r="F13" s="35">
        <f t="shared" si="2"/>
        <v>14.839197539360251</v>
      </c>
    </row>
    <row r="14" spans="1:6" s="13" customFormat="1" ht="12" x14ac:dyDescent="0.2">
      <c r="B14" s="32">
        <v>45809</v>
      </c>
      <c r="C14" s="33">
        <v>2751990</v>
      </c>
      <c r="D14" s="34">
        <v>2196987</v>
      </c>
      <c r="E14" s="35">
        <f t="shared" si="1"/>
        <v>0.79832666543119701</v>
      </c>
      <c r="F14" s="35">
        <f t="shared" si="2"/>
        <v>15.570958538678537</v>
      </c>
    </row>
    <row r="15" spans="1:6" s="13" customFormat="1" ht="12" x14ac:dyDescent="0.2">
      <c r="B15" s="32">
        <v>45839</v>
      </c>
      <c r="C15" s="33">
        <v>2050090</v>
      </c>
      <c r="D15" s="34">
        <v>1767905</v>
      </c>
      <c r="E15" s="35">
        <f t="shared" si="1"/>
        <v>0.8623548234467755</v>
      </c>
      <c r="F15" s="35">
        <f t="shared" si="2"/>
        <v>16.819795433322454</v>
      </c>
    </row>
    <row r="16" spans="1:6" s="13" customFormat="1" ht="12" x14ac:dyDescent="0.2">
      <c r="B16" s="32">
        <v>45870</v>
      </c>
      <c r="C16" s="33">
        <v>2144410</v>
      </c>
      <c r="D16" s="34">
        <v>1720093</v>
      </c>
      <c r="E16" s="35">
        <f t="shared" si="1"/>
        <v>0.80212879066969467</v>
      </c>
      <c r="F16" s="35">
        <f t="shared" si="2"/>
        <v>15.645117071784195</v>
      </c>
    </row>
    <row r="17" spans="1:6" s="13" customFormat="1" ht="12" x14ac:dyDescent="0.2">
      <c r="B17" s="32">
        <v>45901</v>
      </c>
      <c r="C17" s="33">
        <v>3086990</v>
      </c>
      <c r="D17" s="34">
        <v>2348290</v>
      </c>
      <c r="E17" s="35">
        <f t="shared" si="1"/>
        <v>0.7607054120680663</v>
      </c>
      <c r="F17" s="35">
        <f t="shared" si="2"/>
        <v>14.837174986585831</v>
      </c>
    </row>
    <row r="18" spans="1:6" s="13" customFormat="1" ht="12" x14ac:dyDescent="0.2">
      <c r="B18" s="32">
        <v>45931</v>
      </c>
      <c r="C18" s="33">
        <v>2648180</v>
      </c>
      <c r="D18" s="34">
        <v>2140709</v>
      </c>
      <c r="E18" s="35">
        <f t="shared" si="1"/>
        <v>0.80836989932708503</v>
      </c>
      <c r="F18" s="35">
        <f t="shared" si="2"/>
        <v>15.766846745046612</v>
      </c>
    </row>
    <row r="19" spans="1:6" s="13" customFormat="1" ht="11.25" customHeight="1" x14ac:dyDescent="0.2">
      <c r="B19" s="32">
        <v>45962</v>
      </c>
      <c r="C19" s="33">
        <v>1739160</v>
      </c>
      <c r="D19" s="34">
        <v>1415647</v>
      </c>
      <c r="E19" s="35">
        <f t="shared" si="1"/>
        <v>0.81398318728581609</v>
      </c>
      <c r="F19" s="35">
        <f t="shared" si="2"/>
        <v>15.876331092564749</v>
      </c>
    </row>
    <row r="20" spans="1:6" s="13" customFormat="1" ht="12" x14ac:dyDescent="0.2">
      <c r="B20" s="32">
        <v>45992</v>
      </c>
      <c r="C20" s="36">
        <v>1797070</v>
      </c>
      <c r="D20" s="34">
        <v>1391078</v>
      </c>
      <c r="E20" s="35">
        <f t="shared" si="1"/>
        <v>0.77408114319419941</v>
      </c>
      <c r="F20" s="35">
        <f t="shared" si="2"/>
        <v>15.098061868871088</v>
      </c>
    </row>
    <row r="21" spans="1:6" s="13" customFormat="1" ht="12" x14ac:dyDescent="0.2"/>
    <row r="22" spans="1:6" s="13" customFormat="1" ht="12" x14ac:dyDescent="0.2">
      <c r="A22" s="30"/>
    </row>
    <row r="23" spans="1:6" s="13" customFormat="1" ht="12" x14ac:dyDescent="0.2">
      <c r="A23" s="30" t="s">
        <v>53</v>
      </c>
      <c r="B23" s="20" t="s">
        <v>54</v>
      </c>
      <c r="C23" s="20"/>
      <c r="D23" s="37"/>
      <c r="E23" s="20"/>
    </row>
    <row r="24" spans="1:6" s="13" customFormat="1" ht="12" x14ac:dyDescent="0.2">
      <c r="B24" s="20" t="s">
        <v>55</v>
      </c>
      <c r="C24" s="37"/>
      <c r="D24" s="37"/>
      <c r="E24" s="20">
        <v>43</v>
      </c>
    </row>
    <row r="25" spans="1:6" s="13" customFormat="1" ht="12" x14ac:dyDescent="0.2">
      <c r="B25" s="20" t="s">
        <v>56</v>
      </c>
      <c r="C25" s="37"/>
      <c r="D25" s="37"/>
      <c r="E25" s="20">
        <v>2.2046199999999998</v>
      </c>
    </row>
    <row r="26" spans="1:6" s="13" customFormat="1" ht="12" x14ac:dyDescent="0.2">
      <c r="B26" s="20" t="s">
        <v>57</v>
      </c>
      <c r="C26" s="37"/>
      <c r="D26" s="37"/>
      <c r="E26" s="20">
        <f>+E24/E25</f>
        <v>19.504495105732509</v>
      </c>
    </row>
  </sheetData>
  <hyperlinks>
    <hyperlink ref="A2" location="Índice!A1" display="Índice" xr:uid="{EC408002-6424-4D1E-8B47-667838648A56}"/>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21"/>
  <sheetViews>
    <sheetView showGridLines="0" zoomScaleNormal="100" workbookViewId="0">
      <selection activeCell="I23" sqref="I23"/>
    </sheetView>
  </sheetViews>
  <sheetFormatPr baseColWidth="10" defaultColWidth="9.140625" defaultRowHeight="12.75" x14ac:dyDescent="0.25"/>
  <cols>
    <col min="1" max="1" width="21" style="38" bestFit="1" customWidth="1"/>
    <col min="2" max="2" width="27.140625" style="38" customWidth="1"/>
    <col min="3" max="3" width="8.42578125" style="38" bestFit="1" customWidth="1"/>
    <col min="4" max="4" width="11.28515625" style="40" customWidth="1"/>
    <col min="5" max="6" width="15.28515625" style="40" bestFit="1" customWidth="1"/>
    <col min="7" max="7" width="15.5703125" style="38" bestFit="1" customWidth="1"/>
    <col min="8" max="8" width="35.7109375" style="38" bestFit="1" customWidth="1"/>
    <col min="9" max="9" width="39.140625" style="38" bestFit="1" customWidth="1"/>
    <col min="10" max="10" width="14.85546875" style="38" customWidth="1"/>
    <col min="11" max="11" width="17.5703125" style="38" customWidth="1"/>
    <col min="12" max="12" width="18.7109375" style="38" customWidth="1"/>
    <col min="13" max="13" width="17.7109375" style="38" customWidth="1"/>
    <col min="14" max="26" width="14.85546875" style="38" customWidth="1"/>
    <col min="27" max="27" width="9.140625" style="38" customWidth="1"/>
    <col min="28" max="16384" width="9.140625" style="38"/>
  </cols>
  <sheetData>
    <row r="1" spans="1:12" ht="57" customHeight="1" x14ac:dyDescent="0.25">
      <c r="A1" s="146" t="s">
        <v>154</v>
      </c>
      <c r="B1" s="147"/>
      <c r="C1" s="147"/>
      <c r="D1" s="147"/>
      <c r="E1" s="147"/>
      <c r="F1" s="147"/>
      <c r="G1" s="147"/>
    </row>
    <row r="2" spans="1:12" ht="27" customHeight="1" x14ac:dyDescent="0.25">
      <c r="A2" s="39"/>
      <c r="L2" s="65" t="s">
        <v>23</v>
      </c>
    </row>
    <row r="3" spans="1:12" ht="41.25" customHeight="1" x14ac:dyDescent="0.25">
      <c r="A3" s="41" t="s">
        <v>155</v>
      </c>
      <c r="B3" s="42" t="s">
        <v>156</v>
      </c>
      <c r="C3" s="43" t="s">
        <v>157</v>
      </c>
      <c r="D3" s="44" t="s">
        <v>158</v>
      </c>
      <c r="E3" s="44" t="s">
        <v>159</v>
      </c>
      <c r="F3" s="45" t="s">
        <v>160</v>
      </c>
      <c r="G3" s="45" t="s">
        <v>161</v>
      </c>
      <c r="H3" s="43" t="s">
        <v>162</v>
      </c>
      <c r="I3" s="43" t="s">
        <v>163</v>
      </c>
    </row>
    <row r="7" spans="1:12" ht="15" x14ac:dyDescent="0.25">
      <c r="A7" s="57" t="s">
        <v>435</v>
      </c>
    </row>
    <row r="18" spans="11:13" ht="15" x14ac:dyDescent="0.25">
      <c r="K18"/>
      <c r="L18"/>
      <c r="M18"/>
    </row>
    <row r="19" spans="11:13" ht="15" x14ac:dyDescent="0.25">
      <c r="K19"/>
      <c r="L19"/>
      <c r="M19"/>
    </row>
    <row r="20" spans="11:13" ht="15" x14ac:dyDescent="0.25">
      <c r="L20"/>
      <c r="M20"/>
    </row>
    <row r="21" spans="11:13" ht="15" x14ac:dyDescent="0.25">
      <c r="K21"/>
      <c r="L21"/>
      <c r="M21"/>
    </row>
  </sheetData>
  <mergeCells count="1">
    <mergeCell ref="A1:G1"/>
  </mergeCells>
  <hyperlinks>
    <hyperlink ref="L2" location="Índice!A1" display="Índice" xr:uid="{F4EBFA73-0C26-45CF-B50B-BC1E21EC5DF5}"/>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79998168889431442"/>
  </sheetPr>
  <dimension ref="A2:AL22"/>
  <sheetViews>
    <sheetView showGridLines="0" workbookViewId="0"/>
  </sheetViews>
  <sheetFormatPr baseColWidth="10" defaultRowHeight="12.75" customHeight="1" x14ac:dyDescent="0.25"/>
  <cols>
    <col min="1" max="1" width="10.5703125" style="47" customWidth="1"/>
    <col min="2" max="2" width="9.7109375" style="47" bestFit="1" customWidth="1"/>
    <col min="3" max="3" width="9.42578125" style="47" customWidth="1"/>
    <col min="4" max="4" width="10" style="47" bestFit="1" customWidth="1"/>
    <col min="5" max="5" width="21.5703125" style="47" customWidth="1"/>
    <col min="6" max="6" width="30.42578125" style="47" bestFit="1" customWidth="1"/>
    <col min="7" max="7" width="5.42578125" style="47" bestFit="1" customWidth="1"/>
    <col min="8" max="8" width="10.28515625" style="47" bestFit="1" customWidth="1"/>
    <col min="9" max="9" width="8.140625" style="47" bestFit="1" customWidth="1"/>
    <col min="10" max="10" width="10.28515625" style="47" bestFit="1" customWidth="1"/>
    <col min="11" max="11" width="8.85546875" style="47" bestFit="1" customWidth="1"/>
    <col min="12" max="12" width="10.28515625" style="47" bestFit="1" customWidth="1"/>
    <col min="13" max="13" width="9.28515625" style="47" customWidth="1"/>
    <col min="14" max="14" width="10.5703125" style="47" customWidth="1"/>
    <col min="15" max="15" width="9.28515625" style="47" customWidth="1"/>
    <col min="16" max="16" width="10.5703125" style="47" customWidth="1"/>
    <col min="17" max="17" width="9.28515625" style="47" customWidth="1"/>
    <col min="18" max="18" width="10.5703125" style="47" customWidth="1"/>
    <col min="19" max="19" width="8.140625" style="47" bestFit="1" customWidth="1"/>
    <col min="20" max="20" width="10.28515625" style="47" bestFit="1" customWidth="1"/>
    <col min="21" max="21" width="8.140625" style="47" bestFit="1" customWidth="1"/>
    <col min="22" max="22" width="10.28515625" style="47" bestFit="1" customWidth="1"/>
    <col min="23" max="23" width="8.140625" style="47" bestFit="1" customWidth="1"/>
    <col min="24" max="25" width="10.85546875" style="47" bestFit="1" customWidth="1"/>
    <col min="26" max="26" width="10.28515625" style="47" bestFit="1" customWidth="1"/>
    <col min="27" max="27" width="8.140625" style="47" bestFit="1" customWidth="1"/>
    <col min="28" max="29" width="10.42578125" style="47" bestFit="1" customWidth="1"/>
    <col min="30" max="30" width="10.28515625" style="47" bestFit="1" customWidth="1"/>
    <col min="31" max="31" width="10.140625" style="47" bestFit="1" customWidth="1"/>
    <col min="32" max="32" width="10.28515625" style="47" bestFit="1" customWidth="1"/>
    <col min="33" max="33" width="9.140625" style="47" bestFit="1" customWidth="1"/>
    <col min="34" max="34" width="34.7109375" style="47" bestFit="1" customWidth="1"/>
    <col min="35" max="35" width="28.42578125" style="47" bestFit="1" customWidth="1"/>
    <col min="36" max="36" width="13.85546875" style="47" bestFit="1" customWidth="1"/>
    <col min="37" max="37" width="12.5703125" style="47" bestFit="1" customWidth="1"/>
    <col min="38" max="38" width="12.85546875" style="47" bestFit="1" customWidth="1"/>
    <col min="39" max="256" width="9.140625" style="47" customWidth="1"/>
    <col min="257" max="257" width="9" style="47" customWidth="1"/>
    <col min="258" max="258" width="3.140625" style="47" customWidth="1"/>
    <col min="259" max="259" width="30.42578125" style="47" customWidth="1"/>
    <col min="260" max="260" width="10.7109375" style="47" customWidth="1"/>
    <col min="261" max="261" width="6.42578125" style="47" customWidth="1"/>
    <col min="262" max="262" width="10.5703125" style="47" customWidth="1"/>
    <col min="263" max="263" width="9.28515625" style="47" customWidth="1"/>
    <col min="264" max="264" width="10.5703125" style="47" customWidth="1"/>
    <col min="265" max="265" width="9.28515625" style="47" customWidth="1"/>
    <col min="266" max="266" width="10.5703125" style="47" customWidth="1"/>
    <col min="267" max="267" width="9.28515625" style="47" customWidth="1"/>
    <col min="268" max="268" width="10.5703125" style="47" customWidth="1"/>
    <col min="269" max="269" width="9.28515625" style="47" customWidth="1"/>
    <col min="270" max="270" width="10.5703125" style="47" customWidth="1"/>
    <col min="271" max="271" width="9.28515625" style="47" customWidth="1"/>
    <col min="272" max="272" width="10.5703125" style="47" customWidth="1"/>
    <col min="273" max="273" width="9.28515625" style="47" customWidth="1"/>
    <col min="274" max="274" width="10.5703125" style="47" customWidth="1"/>
    <col min="275" max="275" width="9.28515625" style="47" customWidth="1"/>
    <col min="276" max="276" width="10.5703125" style="47" customWidth="1"/>
    <col min="277" max="277" width="9.28515625" style="47" customWidth="1"/>
    <col min="278" max="278" width="10.5703125" style="47" customWidth="1"/>
    <col min="279" max="279" width="9.28515625" style="47" customWidth="1"/>
    <col min="280" max="280" width="10.5703125" style="47" customWidth="1"/>
    <col min="281" max="281" width="9.28515625" style="47" customWidth="1"/>
    <col min="282" max="282" width="10.5703125" style="47" customWidth="1"/>
    <col min="283" max="283" width="9.28515625" style="47" customWidth="1"/>
    <col min="284" max="284" width="10.5703125" style="47" customWidth="1"/>
    <col min="285" max="285" width="9.28515625" style="47" customWidth="1"/>
    <col min="286" max="286" width="10.5703125" style="47" customWidth="1"/>
    <col min="287" max="287" width="10.28515625" style="47" customWidth="1"/>
    <col min="288" max="512" width="9.140625" style="47" customWidth="1"/>
    <col min="513" max="513" width="9" style="47" customWidth="1"/>
    <col min="514" max="514" width="3.140625" style="47" customWidth="1"/>
    <col min="515" max="515" width="30.42578125" style="47" customWidth="1"/>
    <col min="516" max="516" width="10.7109375" style="47" customWidth="1"/>
    <col min="517" max="517" width="6.42578125" style="47" customWidth="1"/>
    <col min="518" max="518" width="10.5703125" style="47" customWidth="1"/>
    <col min="519" max="519" width="9.28515625" style="47" customWidth="1"/>
    <col min="520" max="520" width="10.5703125" style="47" customWidth="1"/>
    <col min="521" max="521" width="9.28515625" style="47" customWidth="1"/>
    <col min="522" max="522" width="10.5703125" style="47" customWidth="1"/>
    <col min="523" max="523" width="9.28515625" style="47" customWidth="1"/>
    <col min="524" max="524" width="10.5703125" style="47" customWidth="1"/>
    <col min="525" max="525" width="9.28515625" style="47" customWidth="1"/>
    <col min="526" max="526" width="10.5703125" style="47" customWidth="1"/>
    <col min="527" max="527" width="9.28515625" style="47" customWidth="1"/>
    <col min="528" max="528" width="10.5703125" style="47" customWidth="1"/>
    <col min="529" max="529" width="9.28515625" style="47" customWidth="1"/>
    <col min="530" max="530" width="10.5703125" style="47" customWidth="1"/>
    <col min="531" max="531" width="9.28515625" style="47" customWidth="1"/>
    <col min="532" max="532" width="10.5703125" style="47" customWidth="1"/>
    <col min="533" max="533" width="9.28515625" style="47" customWidth="1"/>
    <col min="534" max="534" width="10.5703125" style="47" customWidth="1"/>
    <col min="535" max="535" width="9.28515625" style="47" customWidth="1"/>
    <col min="536" max="536" width="10.5703125" style="47" customWidth="1"/>
    <col min="537" max="537" width="9.28515625" style="47" customWidth="1"/>
    <col min="538" max="538" width="10.5703125" style="47" customWidth="1"/>
    <col min="539" max="539" width="9.28515625" style="47" customWidth="1"/>
    <col min="540" max="540" width="10.5703125" style="47" customWidth="1"/>
    <col min="541" max="541" width="9.28515625" style="47" customWidth="1"/>
    <col min="542" max="542" width="10.5703125" style="47" customWidth="1"/>
    <col min="543" max="543" width="10.28515625" style="47" customWidth="1"/>
    <col min="544" max="768" width="9.140625" style="47" customWidth="1"/>
    <col min="769" max="769" width="9" style="47" customWidth="1"/>
    <col min="770" max="770" width="3.140625" style="47" customWidth="1"/>
    <col min="771" max="771" width="30.42578125" style="47" customWidth="1"/>
    <col min="772" max="772" width="10.7109375" style="47" customWidth="1"/>
    <col min="773" max="773" width="6.42578125" style="47" customWidth="1"/>
    <col min="774" max="774" width="10.5703125" style="47" customWidth="1"/>
    <col min="775" max="775" width="9.28515625" style="47" customWidth="1"/>
    <col min="776" max="776" width="10.5703125" style="47" customWidth="1"/>
    <col min="777" max="777" width="9.28515625" style="47" customWidth="1"/>
    <col min="778" max="778" width="10.5703125" style="47" customWidth="1"/>
    <col min="779" max="779" width="9.28515625" style="47" customWidth="1"/>
    <col min="780" max="780" width="10.5703125" style="47" customWidth="1"/>
    <col min="781" max="781" width="9.28515625" style="47" customWidth="1"/>
    <col min="782" max="782" width="10.5703125" style="47" customWidth="1"/>
    <col min="783" max="783" width="9.28515625" style="47" customWidth="1"/>
    <col min="784" max="784" width="10.5703125" style="47" customWidth="1"/>
    <col min="785" max="785" width="9.28515625" style="47" customWidth="1"/>
    <col min="786" max="786" width="10.5703125" style="47" customWidth="1"/>
    <col min="787" max="787" width="9.28515625" style="47" customWidth="1"/>
    <col min="788" max="788" width="10.5703125" style="47" customWidth="1"/>
    <col min="789" max="789" width="9.28515625" style="47" customWidth="1"/>
    <col min="790" max="790" width="10.5703125" style="47" customWidth="1"/>
    <col min="791" max="791" width="9.28515625" style="47" customWidth="1"/>
    <col min="792" max="792" width="10.5703125" style="47" customWidth="1"/>
    <col min="793" max="793" width="9.28515625" style="47" customWidth="1"/>
    <col min="794" max="794" width="10.5703125" style="47" customWidth="1"/>
    <col min="795" max="795" width="9.28515625" style="47" customWidth="1"/>
    <col min="796" max="796" width="10.5703125" style="47" customWidth="1"/>
    <col min="797" max="797" width="9.28515625" style="47" customWidth="1"/>
    <col min="798" max="798" width="10.5703125" style="47" customWidth="1"/>
    <col min="799" max="799" width="10.28515625" style="47" customWidth="1"/>
    <col min="800" max="1024" width="9.140625" style="47" customWidth="1"/>
    <col min="1025" max="1025" width="9" style="47" customWidth="1"/>
    <col min="1026" max="1026" width="3.140625" style="47" customWidth="1"/>
    <col min="1027" max="1027" width="30.42578125" style="47" customWidth="1"/>
    <col min="1028" max="1028" width="10.7109375" style="47" customWidth="1"/>
    <col min="1029" max="1029" width="6.42578125" style="47" customWidth="1"/>
    <col min="1030" max="1030" width="10.5703125" style="47" customWidth="1"/>
    <col min="1031" max="1031" width="9.28515625" style="47" customWidth="1"/>
    <col min="1032" max="1032" width="10.5703125" style="47" customWidth="1"/>
    <col min="1033" max="1033" width="9.28515625" style="47" customWidth="1"/>
    <col min="1034" max="1034" width="10.5703125" style="47" customWidth="1"/>
    <col min="1035" max="1035" width="9.28515625" style="47" customWidth="1"/>
    <col min="1036" max="1036" width="10.5703125" style="47" customWidth="1"/>
    <col min="1037" max="1037" width="9.28515625" style="47" customWidth="1"/>
    <col min="1038" max="1038" width="10.5703125" style="47" customWidth="1"/>
    <col min="1039" max="1039" width="9.28515625" style="47" customWidth="1"/>
    <col min="1040" max="1040" width="10.5703125" style="47" customWidth="1"/>
    <col min="1041" max="1041" width="9.28515625" style="47" customWidth="1"/>
    <col min="1042" max="1042" width="10.5703125" style="47" customWidth="1"/>
    <col min="1043" max="1043" width="9.28515625" style="47" customWidth="1"/>
    <col min="1044" max="1044" width="10.5703125" style="47" customWidth="1"/>
    <col min="1045" max="1045" width="9.28515625" style="47" customWidth="1"/>
    <col min="1046" max="1046" width="10.5703125" style="47" customWidth="1"/>
    <col min="1047" max="1047" width="9.28515625" style="47" customWidth="1"/>
    <col min="1048" max="1048" width="10.5703125" style="47" customWidth="1"/>
    <col min="1049" max="1049" width="9.28515625" style="47" customWidth="1"/>
    <col min="1050" max="1050" width="10.5703125" style="47" customWidth="1"/>
    <col min="1051" max="1051" width="9.28515625" style="47" customWidth="1"/>
    <col min="1052" max="1052" width="10.5703125" style="47" customWidth="1"/>
    <col min="1053" max="1053" width="9.28515625" style="47" customWidth="1"/>
    <col min="1054" max="1054" width="10.5703125" style="47" customWidth="1"/>
    <col min="1055" max="1055" width="10.28515625" style="47" customWidth="1"/>
    <col min="1056" max="1280" width="9.140625" style="47" customWidth="1"/>
    <col min="1281" max="1281" width="9" style="47" customWidth="1"/>
    <col min="1282" max="1282" width="3.140625" style="47" customWidth="1"/>
    <col min="1283" max="1283" width="30.42578125" style="47" customWidth="1"/>
    <col min="1284" max="1284" width="10.7109375" style="47" customWidth="1"/>
    <col min="1285" max="1285" width="6.42578125" style="47" customWidth="1"/>
    <col min="1286" max="1286" width="10.5703125" style="47" customWidth="1"/>
    <col min="1287" max="1287" width="9.28515625" style="47" customWidth="1"/>
    <col min="1288" max="1288" width="10.5703125" style="47" customWidth="1"/>
    <col min="1289" max="1289" width="9.28515625" style="47" customWidth="1"/>
    <col min="1290" max="1290" width="10.5703125" style="47" customWidth="1"/>
    <col min="1291" max="1291" width="9.28515625" style="47" customWidth="1"/>
    <col min="1292" max="1292" width="10.5703125" style="47" customWidth="1"/>
    <col min="1293" max="1293" width="9.28515625" style="47" customWidth="1"/>
    <col min="1294" max="1294" width="10.5703125" style="47" customWidth="1"/>
    <col min="1295" max="1295" width="9.28515625" style="47" customWidth="1"/>
    <col min="1296" max="1296" width="10.5703125" style="47" customWidth="1"/>
    <col min="1297" max="1297" width="9.28515625" style="47" customWidth="1"/>
    <col min="1298" max="1298" width="10.5703125" style="47" customWidth="1"/>
    <col min="1299" max="1299" width="9.28515625" style="47" customWidth="1"/>
    <col min="1300" max="1300" width="10.5703125" style="47" customWidth="1"/>
    <col min="1301" max="1301" width="9.28515625" style="47" customWidth="1"/>
    <col min="1302" max="1302" width="10.5703125" style="47" customWidth="1"/>
    <col min="1303" max="1303" width="9.28515625" style="47" customWidth="1"/>
    <col min="1304" max="1304" width="10.5703125" style="47" customWidth="1"/>
    <col min="1305" max="1305" width="9.28515625" style="47" customWidth="1"/>
    <col min="1306" max="1306" width="10.5703125" style="47" customWidth="1"/>
    <col min="1307" max="1307" width="9.28515625" style="47" customWidth="1"/>
    <col min="1308" max="1308" width="10.5703125" style="47" customWidth="1"/>
    <col min="1309" max="1309" width="9.28515625" style="47" customWidth="1"/>
    <col min="1310" max="1310" width="10.5703125" style="47" customWidth="1"/>
    <col min="1311" max="1311" width="10.28515625" style="47" customWidth="1"/>
    <col min="1312" max="1536" width="9.140625" style="47" customWidth="1"/>
    <col min="1537" max="1537" width="9" style="47" customWidth="1"/>
    <col min="1538" max="1538" width="3.140625" style="47" customWidth="1"/>
    <col min="1539" max="1539" width="30.42578125" style="47" customWidth="1"/>
    <col min="1540" max="1540" width="10.7109375" style="47" customWidth="1"/>
    <col min="1541" max="1541" width="6.42578125" style="47" customWidth="1"/>
    <col min="1542" max="1542" width="10.5703125" style="47" customWidth="1"/>
    <col min="1543" max="1543" width="9.28515625" style="47" customWidth="1"/>
    <col min="1544" max="1544" width="10.5703125" style="47" customWidth="1"/>
    <col min="1545" max="1545" width="9.28515625" style="47" customWidth="1"/>
    <col min="1546" max="1546" width="10.5703125" style="47" customWidth="1"/>
    <col min="1547" max="1547" width="9.28515625" style="47" customWidth="1"/>
    <col min="1548" max="1548" width="10.5703125" style="47" customWidth="1"/>
    <col min="1549" max="1549" width="9.28515625" style="47" customWidth="1"/>
    <col min="1550" max="1550" width="10.5703125" style="47" customWidth="1"/>
    <col min="1551" max="1551" width="9.28515625" style="47" customWidth="1"/>
    <col min="1552" max="1552" width="10.5703125" style="47" customWidth="1"/>
    <col min="1553" max="1553" width="9.28515625" style="47" customWidth="1"/>
    <col min="1554" max="1554" width="10.5703125" style="47" customWidth="1"/>
    <col min="1555" max="1555" width="9.28515625" style="47" customWidth="1"/>
    <col min="1556" max="1556" width="10.5703125" style="47" customWidth="1"/>
    <col min="1557" max="1557" width="9.28515625" style="47" customWidth="1"/>
    <col min="1558" max="1558" width="10.5703125" style="47" customWidth="1"/>
    <col min="1559" max="1559" width="9.28515625" style="47" customWidth="1"/>
    <col min="1560" max="1560" width="10.5703125" style="47" customWidth="1"/>
    <col min="1561" max="1561" width="9.28515625" style="47" customWidth="1"/>
    <col min="1562" max="1562" width="10.5703125" style="47" customWidth="1"/>
    <col min="1563" max="1563" width="9.28515625" style="47" customWidth="1"/>
    <col min="1564" max="1564" width="10.5703125" style="47" customWidth="1"/>
    <col min="1565" max="1565" width="9.28515625" style="47" customWidth="1"/>
    <col min="1566" max="1566" width="10.5703125" style="47" customWidth="1"/>
    <col min="1567" max="1567" width="10.28515625" style="47" customWidth="1"/>
    <col min="1568" max="1792" width="9.140625" style="47" customWidth="1"/>
    <col min="1793" max="1793" width="9" style="47" customWidth="1"/>
    <col min="1794" max="1794" width="3.140625" style="47" customWidth="1"/>
    <col min="1795" max="1795" width="30.42578125" style="47" customWidth="1"/>
    <col min="1796" max="1796" width="10.7109375" style="47" customWidth="1"/>
    <col min="1797" max="1797" width="6.42578125" style="47" customWidth="1"/>
    <col min="1798" max="1798" width="10.5703125" style="47" customWidth="1"/>
    <col min="1799" max="1799" width="9.28515625" style="47" customWidth="1"/>
    <col min="1800" max="1800" width="10.5703125" style="47" customWidth="1"/>
    <col min="1801" max="1801" width="9.28515625" style="47" customWidth="1"/>
    <col min="1802" max="1802" width="10.5703125" style="47" customWidth="1"/>
    <col min="1803" max="1803" width="9.28515625" style="47" customWidth="1"/>
    <col min="1804" max="1804" width="10.5703125" style="47" customWidth="1"/>
    <col min="1805" max="1805" width="9.28515625" style="47" customWidth="1"/>
    <col min="1806" max="1806" width="10.5703125" style="47" customWidth="1"/>
    <col min="1807" max="1807" width="9.28515625" style="47" customWidth="1"/>
    <col min="1808" max="1808" width="10.5703125" style="47" customWidth="1"/>
    <col min="1809" max="1809" width="9.28515625" style="47" customWidth="1"/>
    <col min="1810" max="1810" width="10.5703125" style="47" customWidth="1"/>
    <col min="1811" max="1811" width="9.28515625" style="47" customWidth="1"/>
    <col min="1812" max="1812" width="10.5703125" style="47" customWidth="1"/>
    <col min="1813" max="1813" width="9.28515625" style="47" customWidth="1"/>
    <col min="1814" max="1814" width="10.5703125" style="47" customWidth="1"/>
    <col min="1815" max="1815" width="9.28515625" style="47" customWidth="1"/>
    <col min="1816" max="1816" width="10.5703125" style="47" customWidth="1"/>
    <col min="1817" max="1817" width="9.28515625" style="47" customWidth="1"/>
    <col min="1818" max="1818" width="10.5703125" style="47" customWidth="1"/>
    <col min="1819" max="1819" width="9.28515625" style="47" customWidth="1"/>
    <col min="1820" max="1820" width="10.5703125" style="47" customWidth="1"/>
    <col min="1821" max="1821" width="9.28515625" style="47" customWidth="1"/>
    <col min="1822" max="1822" width="10.5703125" style="47" customWidth="1"/>
    <col min="1823" max="1823" width="10.28515625" style="47" customWidth="1"/>
    <col min="1824" max="2048" width="9.140625" style="47" customWidth="1"/>
    <col min="2049" max="2049" width="9" style="47" customWidth="1"/>
    <col min="2050" max="2050" width="3.140625" style="47" customWidth="1"/>
    <col min="2051" max="2051" width="30.42578125" style="47" customWidth="1"/>
    <col min="2052" max="2052" width="10.7109375" style="47" customWidth="1"/>
    <col min="2053" max="2053" width="6.42578125" style="47" customWidth="1"/>
    <col min="2054" max="2054" width="10.5703125" style="47" customWidth="1"/>
    <col min="2055" max="2055" width="9.28515625" style="47" customWidth="1"/>
    <col min="2056" max="2056" width="10.5703125" style="47" customWidth="1"/>
    <col min="2057" max="2057" width="9.28515625" style="47" customWidth="1"/>
    <col min="2058" max="2058" width="10.5703125" style="47" customWidth="1"/>
    <col min="2059" max="2059" width="9.28515625" style="47" customWidth="1"/>
    <col min="2060" max="2060" width="10.5703125" style="47" customWidth="1"/>
    <col min="2061" max="2061" width="9.28515625" style="47" customWidth="1"/>
    <col min="2062" max="2062" width="10.5703125" style="47" customWidth="1"/>
    <col min="2063" max="2063" width="9.28515625" style="47" customWidth="1"/>
    <col min="2064" max="2064" width="10.5703125" style="47" customWidth="1"/>
    <col min="2065" max="2065" width="9.28515625" style="47" customWidth="1"/>
    <col min="2066" max="2066" width="10.5703125" style="47" customWidth="1"/>
    <col min="2067" max="2067" width="9.28515625" style="47" customWidth="1"/>
    <col min="2068" max="2068" width="10.5703125" style="47" customWidth="1"/>
    <col min="2069" max="2069" width="9.28515625" style="47" customWidth="1"/>
    <col min="2070" max="2070" width="10.5703125" style="47" customWidth="1"/>
    <col min="2071" max="2071" width="9.28515625" style="47" customWidth="1"/>
    <col min="2072" max="2072" width="10.5703125" style="47" customWidth="1"/>
    <col min="2073" max="2073" width="9.28515625" style="47" customWidth="1"/>
    <col min="2074" max="2074" width="10.5703125" style="47" customWidth="1"/>
    <col min="2075" max="2075" width="9.28515625" style="47" customWidth="1"/>
    <col min="2076" max="2076" width="10.5703125" style="47" customWidth="1"/>
    <col min="2077" max="2077" width="9.28515625" style="47" customWidth="1"/>
    <col min="2078" max="2078" width="10.5703125" style="47" customWidth="1"/>
    <col min="2079" max="2079" width="10.28515625" style="47" customWidth="1"/>
    <col min="2080" max="2304" width="9.140625" style="47" customWidth="1"/>
    <col min="2305" max="2305" width="9" style="47" customWidth="1"/>
    <col min="2306" max="2306" width="3.140625" style="47" customWidth="1"/>
    <col min="2307" max="2307" width="30.42578125" style="47" customWidth="1"/>
    <col min="2308" max="2308" width="10.7109375" style="47" customWidth="1"/>
    <col min="2309" max="2309" width="6.42578125" style="47" customWidth="1"/>
    <col min="2310" max="2310" width="10.5703125" style="47" customWidth="1"/>
    <col min="2311" max="2311" width="9.28515625" style="47" customWidth="1"/>
    <col min="2312" max="2312" width="10.5703125" style="47" customWidth="1"/>
    <col min="2313" max="2313" width="9.28515625" style="47" customWidth="1"/>
    <col min="2314" max="2314" width="10.5703125" style="47" customWidth="1"/>
    <col min="2315" max="2315" width="9.28515625" style="47" customWidth="1"/>
    <col min="2316" max="2316" width="10.5703125" style="47" customWidth="1"/>
    <col min="2317" max="2317" width="9.28515625" style="47" customWidth="1"/>
    <col min="2318" max="2318" width="10.5703125" style="47" customWidth="1"/>
    <col min="2319" max="2319" width="9.28515625" style="47" customWidth="1"/>
    <col min="2320" max="2320" width="10.5703125" style="47" customWidth="1"/>
    <col min="2321" max="2321" width="9.28515625" style="47" customWidth="1"/>
    <col min="2322" max="2322" width="10.5703125" style="47" customWidth="1"/>
    <col min="2323" max="2323" width="9.28515625" style="47" customWidth="1"/>
    <col min="2324" max="2324" width="10.5703125" style="47" customWidth="1"/>
    <col min="2325" max="2325" width="9.28515625" style="47" customWidth="1"/>
    <col min="2326" max="2326" width="10.5703125" style="47" customWidth="1"/>
    <col min="2327" max="2327" width="9.28515625" style="47" customWidth="1"/>
    <col min="2328" max="2328" width="10.5703125" style="47" customWidth="1"/>
    <col min="2329" max="2329" width="9.28515625" style="47" customWidth="1"/>
    <col min="2330" max="2330" width="10.5703125" style="47" customWidth="1"/>
    <col min="2331" max="2331" width="9.28515625" style="47" customWidth="1"/>
    <col min="2332" max="2332" width="10.5703125" style="47" customWidth="1"/>
    <col min="2333" max="2333" width="9.28515625" style="47" customWidth="1"/>
    <col min="2334" max="2334" width="10.5703125" style="47" customWidth="1"/>
    <col min="2335" max="2335" width="10.28515625" style="47" customWidth="1"/>
    <col min="2336" max="2560" width="9.140625" style="47" customWidth="1"/>
    <col min="2561" max="2561" width="9" style="47" customWidth="1"/>
    <col min="2562" max="2562" width="3.140625" style="47" customWidth="1"/>
    <col min="2563" max="2563" width="30.42578125" style="47" customWidth="1"/>
    <col min="2564" max="2564" width="10.7109375" style="47" customWidth="1"/>
    <col min="2565" max="2565" width="6.42578125" style="47" customWidth="1"/>
    <col min="2566" max="2566" width="10.5703125" style="47" customWidth="1"/>
    <col min="2567" max="2567" width="9.28515625" style="47" customWidth="1"/>
    <col min="2568" max="2568" width="10.5703125" style="47" customWidth="1"/>
    <col min="2569" max="2569" width="9.28515625" style="47" customWidth="1"/>
    <col min="2570" max="2570" width="10.5703125" style="47" customWidth="1"/>
    <col min="2571" max="2571" width="9.28515625" style="47" customWidth="1"/>
    <col min="2572" max="2572" width="10.5703125" style="47" customWidth="1"/>
    <col min="2573" max="2573" width="9.28515625" style="47" customWidth="1"/>
    <col min="2574" max="2574" width="10.5703125" style="47" customWidth="1"/>
    <col min="2575" max="2575" width="9.28515625" style="47" customWidth="1"/>
    <col min="2576" max="2576" width="10.5703125" style="47" customWidth="1"/>
    <col min="2577" max="2577" width="9.28515625" style="47" customWidth="1"/>
    <col min="2578" max="2578" width="10.5703125" style="47" customWidth="1"/>
    <col min="2579" max="2579" width="9.28515625" style="47" customWidth="1"/>
    <col min="2580" max="2580" width="10.5703125" style="47" customWidth="1"/>
    <col min="2581" max="2581" width="9.28515625" style="47" customWidth="1"/>
    <col min="2582" max="2582" width="10.5703125" style="47" customWidth="1"/>
    <col min="2583" max="2583" width="9.28515625" style="47" customWidth="1"/>
    <col min="2584" max="2584" width="10.5703125" style="47" customWidth="1"/>
    <col min="2585" max="2585" width="9.28515625" style="47" customWidth="1"/>
    <col min="2586" max="2586" width="10.5703125" style="47" customWidth="1"/>
    <col min="2587" max="2587" width="9.28515625" style="47" customWidth="1"/>
    <col min="2588" max="2588" width="10.5703125" style="47" customWidth="1"/>
    <col min="2589" max="2589" width="9.28515625" style="47" customWidth="1"/>
    <col min="2590" max="2590" width="10.5703125" style="47" customWidth="1"/>
    <col min="2591" max="2591" width="10.28515625" style="47" customWidth="1"/>
    <col min="2592" max="2816" width="9.140625" style="47" customWidth="1"/>
    <col min="2817" max="2817" width="9" style="47" customWidth="1"/>
    <col min="2818" max="2818" width="3.140625" style="47" customWidth="1"/>
    <col min="2819" max="2819" width="30.42578125" style="47" customWidth="1"/>
    <col min="2820" max="2820" width="10.7109375" style="47" customWidth="1"/>
    <col min="2821" max="2821" width="6.42578125" style="47" customWidth="1"/>
    <col min="2822" max="2822" width="10.5703125" style="47" customWidth="1"/>
    <col min="2823" max="2823" width="9.28515625" style="47" customWidth="1"/>
    <col min="2824" max="2824" width="10.5703125" style="47" customWidth="1"/>
    <col min="2825" max="2825" width="9.28515625" style="47" customWidth="1"/>
    <col min="2826" max="2826" width="10.5703125" style="47" customWidth="1"/>
    <col min="2827" max="2827" width="9.28515625" style="47" customWidth="1"/>
    <col min="2828" max="2828" width="10.5703125" style="47" customWidth="1"/>
    <col min="2829" max="2829" width="9.28515625" style="47" customWidth="1"/>
    <col min="2830" max="2830" width="10.5703125" style="47" customWidth="1"/>
    <col min="2831" max="2831" width="9.28515625" style="47" customWidth="1"/>
    <col min="2832" max="2832" width="10.5703125" style="47" customWidth="1"/>
    <col min="2833" max="2833" width="9.28515625" style="47" customWidth="1"/>
    <col min="2834" max="2834" width="10.5703125" style="47" customWidth="1"/>
    <col min="2835" max="2835" width="9.28515625" style="47" customWidth="1"/>
    <col min="2836" max="2836" width="10.5703125" style="47" customWidth="1"/>
    <col min="2837" max="2837" width="9.28515625" style="47" customWidth="1"/>
    <col min="2838" max="2838" width="10.5703125" style="47" customWidth="1"/>
    <col min="2839" max="2839" width="9.28515625" style="47" customWidth="1"/>
    <col min="2840" max="2840" width="10.5703125" style="47" customWidth="1"/>
    <col min="2841" max="2841" width="9.28515625" style="47" customWidth="1"/>
    <col min="2842" max="2842" width="10.5703125" style="47" customWidth="1"/>
    <col min="2843" max="2843" width="9.28515625" style="47" customWidth="1"/>
    <col min="2844" max="2844" width="10.5703125" style="47" customWidth="1"/>
    <col min="2845" max="2845" width="9.28515625" style="47" customWidth="1"/>
    <col min="2846" max="2846" width="10.5703125" style="47" customWidth="1"/>
    <col min="2847" max="2847" width="10.28515625" style="47" customWidth="1"/>
    <col min="2848" max="3072" width="9.140625" style="47" customWidth="1"/>
    <col min="3073" max="3073" width="9" style="47" customWidth="1"/>
    <col min="3074" max="3074" width="3.140625" style="47" customWidth="1"/>
    <col min="3075" max="3075" width="30.42578125" style="47" customWidth="1"/>
    <col min="3076" max="3076" width="10.7109375" style="47" customWidth="1"/>
    <col min="3077" max="3077" width="6.42578125" style="47" customWidth="1"/>
    <col min="3078" max="3078" width="10.5703125" style="47" customWidth="1"/>
    <col min="3079" max="3079" width="9.28515625" style="47" customWidth="1"/>
    <col min="3080" max="3080" width="10.5703125" style="47" customWidth="1"/>
    <col min="3081" max="3081" width="9.28515625" style="47" customWidth="1"/>
    <col min="3082" max="3082" width="10.5703125" style="47" customWidth="1"/>
    <col min="3083" max="3083" width="9.28515625" style="47" customWidth="1"/>
    <col min="3084" max="3084" width="10.5703125" style="47" customWidth="1"/>
    <col min="3085" max="3085" width="9.28515625" style="47" customWidth="1"/>
    <col min="3086" max="3086" width="10.5703125" style="47" customWidth="1"/>
    <col min="3087" max="3087" width="9.28515625" style="47" customWidth="1"/>
    <col min="3088" max="3088" width="10.5703125" style="47" customWidth="1"/>
    <col min="3089" max="3089" width="9.28515625" style="47" customWidth="1"/>
    <col min="3090" max="3090" width="10.5703125" style="47" customWidth="1"/>
    <col min="3091" max="3091" width="9.28515625" style="47" customWidth="1"/>
    <col min="3092" max="3092" width="10.5703125" style="47" customWidth="1"/>
    <col min="3093" max="3093" width="9.28515625" style="47" customWidth="1"/>
    <col min="3094" max="3094" width="10.5703125" style="47" customWidth="1"/>
    <col min="3095" max="3095" width="9.28515625" style="47" customWidth="1"/>
    <col min="3096" max="3096" width="10.5703125" style="47" customWidth="1"/>
    <col min="3097" max="3097" width="9.28515625" style="47" customWidth="1"/>
    <col min="3098" max="3098" width="10.5703125" style="47" customWidth="1"/>
    <col min="3099" max="3099" width="9.28515625" style="47" customWidth="1"/>
    <col min="3100" max="3100" width="10.5703125" style="47" customWidth="1"/>
    <col min="3101" max="3101" width="9.28515625" style="47" customWidth="1"/>
    <col min="3102" max="3102" width="10.5703125" style="47" customWidth="1"/>
    <col min="3103" max="3103" width="10.28515625" style="47" customWidth="1"/>
    <col min="3104" max="3328" width="9.140625" style="47" customWidth="1"/>
    <col min="3329" max="3329" width="9" style="47" customWidth="1"/>
    <col min="3330" max="3330" width="3.140625" style="47" customWidth="1"/>
    <col min="3331" max="3331" width="30.42578125" style="47" customWidth="1"/>
    <col min="3332" max="3332" width="10.7109375" style="47" customWidth="1"/>
    <col min="3333" max="3333" width="6.42578125" style="47" customWidth="1"/>
    <col min="3334" max="3334" width="10.5703125" style="47" customWidth="1"/>
    <col min="3335" max="3335" width="9.28515625" style="47" customWidth="1"/>
    <col min="3336" max="3336" width="10.5703125" style="47" customWidth="1"/>
    <col min="3337" max="3337" width="9.28515625" style="47" customWidth="1"/>
    <col min="3338" max="3338" width="10.5703125" style="47" customWidth="1"/>
    <col min="3339" max="3339" width="9.28515625" style="47" customWidth="1"/>
    <col min="3340" max="3340" width="10.5703125" style="47" customWidth="1"/>
    <col min="3341" max="3341" width="9.28515625" style="47" customWidth="1"/>
    <col min="3342" max="3342" width="10.5703125" style="47" customWidth="1"/>
    <col min="3343" max="3343" width="9.28515625" style="47" customWidth="1"/>
    <col min="3344" max="3344" width="10.5703125" style="47" customWidth="1"/>
    <col min="3345" max="3345" width="9.28515625" style="47" customWidth="1"/>
    <col min="3346" max="3346" width="10.5703125" style="47" customWidth="1"/>
    <col min="3347" max="3347" width="9.28515625" style="47" customWidth="1"/>
    <col min="3348" max="3348" width="10.5703125" style="47" customWidth="1"/>
    <col min="3349" max="3349" width="9.28515625" style="47" customWidth="1"/>
    <col min="3350" max="3350" width="10.5703125" style="47" customWidth="1"/>
    <col min="3351" max="3351" width="9.28515625" style="47" customWidth="1"/>
    <col min="3352" max="3352" width="10.5703125" style="47" customWidth="1"/>
    <col min="3353" max="3353" width="9.28515625" style="47" customWidth="1"/>
    <col min="3354" max="3354" width="10.5703125" style="47" customWidth="1"/>
    <col min="3355" max="3355" width="9.28515625" style="47" customWidth="1"/>
    <col min="3356" max="3356" width="10.5703125" style="47" customWidth="1"/>
    <col min="3357" max="3357" width="9.28515625" style="47" customWidth="1"/>
    <col min="3358" max="3358" width="10.5703125" style="47" customWidth="1"/>
    <col min="3359" max="3359" width="10.28515625" style="47" customWidth="1"/>
    <col min="3360" max="3584" width="9.140625" style="47" customWidth="1"/>
    <col min="3585" max="3585" width="9" style="47" customWidth="1"/>
    <col min="3586" max="3586" width="3.140625" style="47" customWidth="1"/>
    <col min="3587" max="3587" width="30.42578125" style="47" customWidth="1"/>
    <col min="3588" max="3588" width="10.7109375" style="47" customWidth="1"/>
    <col min="3589" max="3589" width="6.42578125" style="47" customWidth="1"/>
    <col min="3590" max="3590" width="10.5703125" style="47" customWidth="1"/>
    <col min="3591" max="3591" width="9.28515625" style="47" customWidth="1"/>
    <col min="3592" max="3592" width="10.5703125" style="47" customWidth="1"/>
    <col min="3593" max="3593" width="9.28515625" style="47" customWidth="1"/>
    <col min="3594" max="3594" width="10.5703125" style="47" customWidth="1"/>
    <col min="3595" max="3595" width="9.28515625" style="47" customWidth="1"/>
    <col min="3596" max="3596" width="10.5703125" style="47" customWidth="1"/>
    <col min="3597" max="3597" width="9.28515625" style="47" customWidth="1"/>
    <col min="3598" max="3598" width="10.5703125" style="47" customWidth="1"/>
    <col min="3599" max="3599" width="9.28515625" style="47" customWidth="1"/>
    <col min="3600" max="3600" width="10.5703125" style="47" customWidth="1"/>
    <col min="3601" max="3601" width="9.28515625" style="47" customWidth="1"/>
    <col min="3602" max="3602" width="10.5703125" style="47" customWidth="1"/>
    <col min="3603" max="3603" width="9.28515625" style="47" customWidth="1"/>
    <col min="3604" max="3604" width="10.5703125" style="47" customWidth="1"/>
    <col min="3605" max="3605" width="9.28515625" style="47" customWidth="1"/>
    <col min="3606" max="3606" width="10.5703125" style="47" customWidth="1"/>
    <col min="3607" max="3607" width="9.28515625" style="47" customWidth="1"/>
    <col min="3608" max="3608" width="10.5703125" style="47" customWidth="1"/>
    <col min="3609" max="3609" width="9.28515625" style="47" customWidth="1"/>
    <col min="3610" max="3610" width="10.5703125" style="47" customWidth="1"/>
    <col min="3611" max="3611" width="9.28515625" style="47" customWidth="1"/>
    <col min="3612" max="3612" width="10.5703125" style="47" customWidth="1"/>
    <col min="3613" max="3613" width="9.28515625" style="47" customWidth="1"/>
    <col min="3614" max="3614" width="10.5703125" style="47" customWidth="1"/>
    <col min="3615" max="3615" width="10.28515625" style="47" customWidth="1"/>
    <col min="3616" max="3840" width="9.140625" style="47" customWidth="1"/>
    <col min="3841" max="3841" width="9" style="47" customWidth="1"/>
    <col min="3842" max="3842" width="3.140625" style="47" customWidth="1"/>
    <col min="3843" max="3843" width="30.42578125" style="47" customWidth="1"/>
    <col min="3844" max="3844" width="10.7109375" style="47" customWidth="1"/>
    <col min="3845" max="3845" width="6.42578125" style="47" customWidth="1"/>
    <col min="3846" max="3846" width="10.5703125" style="47" customWidth="1"/>
    <col min="3847" max="3847" width="9.28515625" style="47" customWidth="1"/>
    <col min="3848" max="3848" width="10.5703125" style="47" customWidth="1"/>
    <col min="3849" max="3849" width="9.28515625" style="47" customWidth="1"/>
    <col min="3850" max="3850" width="10.5703125" style="47" customWidth="1"/>
    <col min="3851" max="3851" width="9.28515625" style="47" customWidth="1"/>
    <col min="3852" max="3852" width="10.5703125" style="47" customWidth="1"/>
    <col min="3853" max="3853" width="9.28515625" style="47" customWidth="1"/>
    <col min="3854" max="3854" width="10.5703125" style="47" customWidth="1"/>
    <col min="3855" max="3855" width="9.28515625" style="47" customWidth="1"/>
    <col min="3856" max="3856" width="10.5703125" style="47" customWidth="1"/>
    <col min="3857" max="3857" width="9.28515625" style="47" customWidth="1"/>
    <col min="3858" max="3858" width="10.5703125" style="47" customWidth="1"/>
    <col min="3859" max="3859" width="9.28515625" style="47" customWidth="1"/>
    <col min="3860" max="3860" width="10.5703125" style="47" customWidth="1"/>
    <col min="3861" max="3861" width="9.28515625" style="47" customWidth="1"/>
    <col min="3862" max="3862" width="10.5703125" style="47" customWidth="1"/>
    <col min="3863" max="3863" width="9.28515625" style="47" customWidth="1"/>
    <col min="3864" max="3864" width="10.5703125" style="47" customWidth="1"/>
    <col min="3865" max="3865" width="9.28515625" style="47" customWidth="1"/>
    <col min="3866" max="3866" width="10.5703125" style="47" customWidth="1"/>
    <col min="3867" max="3867" width="9.28515625" style="47" customWidth="1"/>
    <col min="3868" max="3868" width="10.5703125" style="47" customWidth="1"/>
    <col min="3869" max="3869" width="9.28515625" style="47" customWidth="1"/>
    <col min="3870" max="3870" width="10.5703125" style="47" customWidth="1"/>
    <col min="3871" max="3871" width="10.28515625" style="47" customWidth="1"/>
    <col min="3872" max="4096" width="9.140625" style="47" customWidth="1"/>
    <col min="4097" max="4097" width="9" style="47" customWidth="1"/>
    <col min="4098" max="4098" width="3.140625" style="47" customWidth="1"/>
    <col min="4099" max="4099" width="30.42578125" style="47" customWidth="1"/>
    <col min="4100" max="4100" width="10.7109375" style="47" customWidth="1"/>
    <col min="4101" max="4101" width="6.42578125" style="47" customWidth="1"/>
    <col min="4102" max="4102" width="10.5703125" style="47" customWidth="1"/>
    <col min="4103" max="4103" width="9.28515625" style="47" customWidth="1"/>
    <col min="4104" max="4104" width="10.5703125" style="47" customWidth="1"/>
    <col min="4105" max="4105" width="9.28515625" style="47" customWidth="1"/>
    <col min="4106" max="4106" width="10.5703125" style="47" customWidth="1"/>
    <col min="4107" max="4107" width="9.28515625" style="47" customWidth="1"/>
    <col min="4108" max="4108" width="10.5703125" style="47" customWidth="1"/>
    <col min="4109" max="4109" width="9.28515625" style="47" customWidth="1"/>
    <col min="4110" max="4110" width="10.5703125" style="47" customWidth="1"/>
    <col min="4111" max="4111" width="9.28515625" style="47" customWidth="1"/>
    <col min="4112" max="4112" width="10.5703125" style="47" customWidth="1"/>
    <col min="4113" max="4113" width="9.28515625" style="47" customWidth="1"/>
    <col min="4114" max="4114" width="10.5703125" style="47" customWidth="1"/>
    <col min="4115" max="4115" width="9.28515625" style="47" customWidth="1"/>
    <col min="4116" max="4116" width="10.5703125" style="47" customWidth="1"/>
    <col min="4117" max="4117" width="9.28515625" style="47" customWidth="1"/>
    <col min="4118" max="4118" width="10.5703125" style="47" customWidth="1"/>
    <col min="4119" max="4119" width="9.28515625" style="47" customWidth="1"/>
    <col min="4120" max="4120" width="10.5703125" style="47" customWidth="1"/>
    <col min="4121" max="4121" width="9.28515625" style="47" customWidth="1"/>
    <col min="4122" max="4122" width="10.5703125" style="47" customWidth="1"/>
    <col min="4123" max="4123" width="9.28515625" style="47" customWidth="1"/>
    <col min="4124" max="4124" width="10.5703125" style="47" customWidth="1"/>
    <col min="4125" max="4125" width="9.28515625" style="47" customWidth="1"/>
    <col min="4126" max="4126" width="10.5703125" style="47" customWidth="1"/>
    <col min="4127" max="4127" width="10.28515625" style="47" customWidth="1"/>
    <col min="4128" max="4352" width="9.140625" style="47" customWidth="1"/>
    <col min="4353" max="4353" width="9" style="47" customWidth="1"/>
    <col min="4354" max="4354" width="3.140625" style="47" customWidth="1"/>
    <col min="4355" max="4355" width="30.42578125" style="47" customWidth="1"/>
    <col min="4356" max="4356" width="10.7109375" style="47" customWidth="1"/>
    <col min="4357" max="4357" width="6.42578125" style="47" customWidth="1"/>
    <col min="4358" max="4358" width="10.5703125" style="47" customWidth="1"/>
    <col min="4359" max="4359" width="9.28515625" style="47" customWidth="1"/>
    <col min="4360" max="4360" width="10.5703125" style="47" customWidth="1"/>
    <col min="4361" max="4361" width="9.28515625" style="47" customWidth="1"/>
    <col min="4362" max="4362" width="10.5703125" style="47" customWidth="1"/>
    <col min="4363" max="4363" width="9.28515625" style="47" customWidth="1"/>
    <col min="4364" max="4364" width="10.5703125" style="47" customWidth="1"/>
    <col min="4365" max="4365" width="9.28515625" style="47" customWidth="1"/>
    <col min="4366" max="4366" width="10.5703125" style="47" customWidth="1"/>
    <col min="4367" max="4367" width="9.28515625" style="47" customWidth="1"/>
    <col min="4368" max="4368" width="10.5703125" style="47" customWidth="1"/>
    <col min="4369" max="4369" width="9.28515625" style="47" customWidth="1"/>
    <col min="4370" max="4370" width="10.5703125" style="47" customWidth="1"/>
    <col min="4371" max="4371" width="9.28515625" style="47" customWidth="1"/>
    <col min="4372" max="4372" width="10.5703125" style="47" customWidth="1"/>
    <col min="4373" max="4373" width="9.28515625" style="47" customWidth="1"/>
    <col min="4374" max="4374" width="10.5703125" style="47" customWidth="1"/>
    <col min="4375" max="4375" width="9.28515625" style="47" customWidth="1"/>
    <col min="4376" max="4376" width="10.5703125" style="47" customWidth="1"/>
    <col min="4377" max="4377" width="9.28515625" style="47" customWidth="1"/>
    <col min="4378" max="4378" width="10.5703125" style="47" customWidth="1"/>
    <col min="4379" max="4379" width="9.28515625" style="47" customWidth="1"/>
    <col min="4380" max="4380" width="10.5703125" style="47" customWidth="1"/>
    <col min="4381" max="4381" width="9.28515625" style="47" customWidth="1"/>
    <col min="4382" max="4382" width="10.5703125" style="47" customWidth="1"/>
    <col min="4383" max="4383" width="10.28515625" style="47" customWidth="1"/>
    <col min="4384" max="4608" width="9.140625" style="47" customWidth="1"/>
    <col min="4609" max="4609" width="9" style="47" customWidth="1"/>
    <col min="4610" max="4610" width="3.140625" style="47" customWidth="1"/>
    <col min="4611" max="4611" width="30.42578125" style="47" customWidth="1"/>
    <col min="4612" max="4612" width="10.7109375" style="47" customWidth="1"/>
    <col min="4613" max="4613" width="6.42578125" style="47" customWidth="1"/>
    <col min="4614" max="4614" width="10.5703125" style="47" customWidth="1"/>
    <col min="4615" max="4615" width="9.28515625" style="47" customWidth="1"/>
    <col min="4616" max="4616" width="10.5703125" style="47" customWidth="1"/>
    <col min="4617" max="4617" width="9.28515625" style="47" customWidth="1"/>
    <col min="4618" max="4618" width="10.5703125" style="47" customWidth="1"/>
    <col min="4619" max="4619" width="9.28515625" style="47" customWidth="1"/>
    <col min="4620" max="4620" width="10.5703125" style="47" customWidth="1"/>
    <col min="4621" max="4621" width="9.28515625" style="47" customWidth="1"/>
    <col min="4622" max="4622" width="10.5703125" style="47" customWidth="1"/>
    <col min="4623" max="4623" width="9.28515625" style="47" customWidth="1"/>
    <col min="4624" max="4624" width="10.5703125" style="47" customWidth="1"/>
    <col min="4625" max="4625" width="9.28515625" style="47" customWidth="1"/>
    <col min="4626" max="4626" width="10.5703125" style="47" customWidth="1"/>
    <col min="4627" max="4627" width="9.28515625" style="47" customWidth="1"/>
    <col min="4628" max="4628" width="10.5703125" style="47" customWidth="1"/>
    <col min="4629" max="4629" width="9.28515625" style="47" customWidth="1"/>
    <col min="4630" max="4630" width="10.5703125" style="47" customWidth="1"/>
    <col min="4631" max="4631" width="9.28515625" style="47" customWidth="1"/>
    <col min="4632" max="4632" width="10.5703125" style="47" customWidth="1"/>
    <col min="4633" max="4633" width="9.28515625" style="47" customWidth="1"/>
    <col min="4634" max="4634" width="10.5703125" style="47" customWidth="1"/>
    <col min="4635" max="4635" width="9.28515625" style="47" customWidth="1"/>
    <col min="4636" max="4636" width="10.5703125" style="47" customWidth="1"/>
    <col min="4637" max="4637" width="9.28515625" style="47" customWidth="1"/>
    <col min="4638" max="4638" width="10.5703125" style="47" customWidth="1"/>
    <col min="4639" max="4639" width="10.28515625" style="47" customWidth="1"/>
    <col min="4640" max="4864" width="9.140625" style="47" customWidth="1"/>
    <col min="4865" max="4865" width="9" style="47" customWidth="1"/>
    <col min="4866" max="4866" width="3.140625" style="47" customWidth="1"/>
    <col min="4867" max="4867" width="30.42578125" style="47" customWidth="1"/>
    <col min="4868" max="4868" width="10.7109375" style="47" customWidth="1"/>
    <col min="4869" max="4869" width="6.42578125" style="47" customWidth="1"/>
    <col min="4870" max="4870" width="10.5703125" style="47" customWidth="1"/>
    <col min="4871" max="4871" width="9.28515625" style="47" customWidth="1"/>
    <col min="4872" max="4872" width="10.5703125" style="47" customWidth="1"/>
    <col min="4873" max="4873" width="9.28515625" style="47" customWidth="1"/>
    <col min="4874" max="4874" width="10.5703125" style="47" customWidth="1"/>
    <col min="4875" max="4875" width="9.28515625" style="47" customWidth="1"/>
    <col min="4876" max="4876" width="10.5703125" style="47" customWidth="1"/>
    <col min="4877" max="4877" width="9.28515625" style="47" customWidth="1"/>
    <col min="4878" max="4878" width="10.5703125" style="47" customWidth="1"/>
    <col min="4879" max="4879" width="9.28515625" style="47" customWidth="1"/>
    <col min="4880" max="4880" width="10.5703125" style="47" customWidth="1"/>
    <col min="4881" max="4881" width="9.28515625" style="47" customWidth="1"/>
    <col min="4882" max="4882" width="10.5703125" style="47" customWidth="1"/>
    <col min="4883" max="4883" width="9.28515625" style="47" customWidth="1"/>
    <col min="4884" max="4884" width="10.5703125" style="47" customWidth="1"/>
    <col min="4885" max="4885" width="9.28515625" style="47" customWidth="1"/>
    <col min="4886" max="4886" width="10.5703125" style="47" customWidth="1"/>
    <col min="4887" max="4887" width="9.28515625" style="47" customWidth="1"/>
    <col min="4888" max="4888" width="10.5703125" style="47" customWidth="1"/>
    <col min="4889" max="4889" width="9.28515625" style="47" customWidth="1"/>
    <col min="4890" max="4890" width="10.5703125" style="47" customWidth="1"/>
    <col min="4891" max="4891" width="9.28515625" style="47" customWidth="1"/>
    <col min="4892" max="4892" width="10.5703125" style="47" customWidth="1"/>
    <col min="4893" max="4893" width="9.28515625" style="47" customWidth="1"/>
    <col min="4894" max="4894" width="10.5703125" style="47" customWidth="1"/>
    <col min="4895" max="4895" width="10.28515625" style="47" customWidth="1"/>
    <col min="4896" max="5120" width="9.140625" style="47" customWidth="1"/>
    <col min="5121" max="5121" width="9" style="47" customWidth="1"/>
    <col min="5122" max="5122" width="3.140625" style="47" customWidth="1"/>
    <col min="5123" max="5123" width="30.42578125" style="47" customWidth="1"/>
    <col min="5124" max="5124" width="10.7109375" style="47" customWidth="1"/>
    <col min="5125" max="5125" width="6.42578125" style="47" customWidth="1"/>
    <col min="5126" max="5126" width="10.5703125" style="47" customWidth="1"/>
    <col min="5127" max="5127" width="9.28515625" style="47" customWidth="1"/>
    <col min="5128" max="5128" width="10.5703125" style="47" customWidth="1"/>
    <col min="5129" max="5129" width="9.28515625" style="47" customWidth="1"/>
    <col min="5130" max="5130" width="10.5703125" style="47" customWidth="1"/>
    <col min="5131" max="5131" width="9.28515625" style="47" customWidth="1"/>
    <col min="5132" max="5132" width="10.5703125" style="47" customWidth="1"/>
    <col min="5133" max="5133" width="9.28515625" style="47" customWidth="1"/>
    <col min="5134" max="5134" width="10.5703125" style="47" customWidth="1"/>
    <col min="5135" max="5135" width="9.28515625" style="47" customWidth="1"/>
    <col min="5136" max="5136" width="10.5703125" style="47" customWidth="1"/>
    <col min="5137" max="5137" width="9.28515625" style="47" customWidth="1"/>
    <col min="5138" max="5138" width="10.5703125" style="47" customWidth="1"/>
    <col min="5139" max="5139" width="9.28515625" style="47" customWidth="1"/>
    <col min="5140" max="5140" width="10.5703125" style="47" customWidth="1"/>
    <col min="5141" max="5141" width="9.28515625" style="47" customWidth="1"/>
    <col min="5142" max="5142" width="10.5703125" style="47" customWidth="1"/>
    <col min="5143" max="5143" width="9.28515625" style="47" customWidth="1"/>
    <col min="5144" max="5144" width="10.5703125" style="47" customWidth="1"/>
    <col min="5145" max="5145" width="9.28515625" style="47" customWidth="1"/>
    <col min="5146" max="5146" width="10.5703125" style="47" customWidth="1"/>
    <col min="5147" max="5147" width="9.28515625" style="47" customWidth="1"/>
    <col min="5148" max="5148" width="10.5703125" style="47" customWidth="1"/>
    <col min="5149" max="5149" width="9.28515625" style="47" customWidth="1"/>
    <col min="5150" max="5150" width="10.5703125" style="47" customWidth="1"/>
    <col min="5151" max="5151" width="10.28515625" style="47" customWidth="1"/>
    <col min="5152" max="5376" width="9.140625" style="47" customWidth="1"/>
    <col min="5377" max="5377" width="9" style="47" customWidth="1"/>
    <col min="5378" max="5378" width="3.140625" style="47" customWidth="1"/>
    <col min="5379" max="5379" width="30.42578125" style="47" customWidth="1"/>
    <col min="5380" max="5380" width="10.7109375" style="47" customWidth="1"/>
    <col min="5381" max="5381" width="6.42578125" style="47" customWidth="1"/>
    <col min="5382" max="5382" width="10.5703125" style="47" customWidth="1"/>
    <col min="5383" max="5383" width="9.28515625" style="47" customWidth="1"/>
    <col min="5384" max="5384" width="10.5703125" style="47" customWidth="1"/>
    <col min="5385" max="5385" width="9.28515625" style="47" customWidth="1"/>
    <col min="5386" max="5386" width="10.5703125" style="47" customWidth="1"/>
    <col min="5387" max="5387" width="9.28515625" style="47" customWidth="1"/>
    <col min="5388" max="5388" width="10.5703125" style="47" customWidth="1"/>
    <col min="5389" max="5389" width="9.28515625" style="47" customWidth="1"/>
    <col min="5390" max="5390" width="10.5703125" style="47" customWidth="1"/>
    <col min="5391" max="5391" width="9.28515625" style="47" customWidth="1"/>
    <col min="5392" max="5392" width="10.5703125" style="47" customWidth="1"/>
    <col min="5393" max="5393" width="9.28515625" style="47" customWidth="1"/>
    <col min="5394" max="5394" width="10.5703125" style="47" customWidth="1"/>
    <col min="5395" max="5395" width="9.28515625" style="47" customWidth="1"/>
    <col min="5396" max="5396" width="10.5703125" style="47" customWidth="1"/>
    <col min="5397" max="5397" width="9.28515625" style="47" customWidth="1"/>
    <col min="5398" max="5398" width="10.5703125" style="47" customWidth="1"/>
    <col min="5399" max="5399" width="9.28515625" style="47" customWidth="1"/>
    <col min="5400" max="5400" width="10.5703125" style="47" customWidth="1"/>
    <col min="5401" max="5401" width="9.28515625" style="47" customWidth="1"/>
    <col min="5402" max="5402" width="10.5703125" style="47" customWidth="1"/>
    <col min="5403" max="5403" width="9.28515625" style="47" customWidth="1"/>
    <col min="5404" max="5404" width="10.5703125" style="47" customWidth="1"/>
    <col min="5405" max="5405" width="9.28515625" style="47" customWidth="1"/>
    <col min="5406" max="5406" width="10.5703125" style="47" customWidth="1"/>
    <col min="5407" max="5407" width="10.28515625" style="47" customWidth="1"/>
    <col min="5408" max="5632" width="9.140625" style="47" customWidth="1"/>
    <col min="5633" max="5633" width="9" style="47" customWidth="1"/>
    <col min="5634" max="5634" width="3.140625" style="47" customWidth="1"/>
    <col min="5635" max="5635" width="30.42578125" style="47" customWidth="1"/>
    <col min="5636" max="5636" width="10.7109375" style="47" customWidth="1"/>
    <col min="5637" max="5637" width="6.42578125" style="47" customWidth="1"/>
    <col min="5638" max="5638" width="10.5703125" style="47" customWidth="1"/>
    <col min="5639" max="5639" width="9.28515625" style="47" customWidth="1"/>
    <col min="5640" max="5640" width="10.5703125" style="47" customWidth="1"/>
    <col min="5641" max="5641" width="9.28515625" style="47" customWidth="1"/>
    <col min="5642" max="5642" width="10.5703125" style="47" customWidth="1"/>
    <col min="5643" max="5643" width="9.28515625" style="47" customWidth="1"/>
    <col min="5644" max="5644" width="10.5703125" style="47" customWidth="1"/>
    <col min="5645" max="5645" width="9.28515625" style="47" customWidth="1"/>
    <col min="5646" max="5646" width="10.5703125" style="47" customWidth="1"/>
    <col min="5647" max="5647" width="9.28515625" style="47" customWidth="1"/>
    <col min="5648" max="5648" width="10.5703125" style="47" customWidth="1"/>
    <col min="5649" max="5649" width="9.28515625" style="47" customWidth="1"/>
    <col min="5650" max="5650" width="10.5703125" style="47" customWidth="1"/>
    <col min="5651" max="5651" width="9.28515625" style="47" customWidth="1"/>
    <col min="5652" max="5652" width="10.5703125" style="47" customWidth="1"/>
    <col min="5653" max="5653" width="9.28515625" style="47" customWidth="1"/>
    <col min="5654" max="5654" width="10.5703125" style="47" customWidth="1"/>
    <col min="5655" max="5655" width="9.28515625" style="47" customWidth="1"/>
    <col min="5656" max="5656" width="10.5703125" style="47" customWidth="1"/>
    <col min="5657" max="5657" width="9.28515625" style="47" customWidth="1"/>
    <col min="5658" max="5658" width="10.5703125" style="47" customWidth="1"/>
    <col min="5659" max="5659" width="9.28515625" style="47" customWidth="1"/>
    <col min="5660" max="5660" width="10.5703125" style="47" customWidth="1"/>
    <col min="5661" max="5661" width="9.28515625" style="47" customWidth="1"/>
    <col min="5662" max="5662" width="10.5703125" style="47" customWidth="1"/>
    <col min="5663" max="5663" width="10.28515625" style="47" customWidth="1"/>
    <col min="5664" max="5888" width="9.140625" style="47" customWidth="1"/>
    <col min="5889" max="5889" width="9" style="47" customWidth="1"/>
    <col min="5890" max="5890" width="3.140625" style="47" customWidth="1"/>
    <col min="5891" max="5891" width="30.42578125" style="47" customWidth="1"/>
    <col min="5892" max="5892" width="10.7109375" style="47" customWidth="1"/>
    <col min="5893" max="5893" width="6.42578125" style="47" customWidth="1"/>
    <col min="5894" max="5894" width="10.5703125" style="47" customWidth="1"/>
    <col min="5895" max="5895" width="9.28515625" style="47" customWidth="1"/>
    <col min="5896" max="5896" width="10.5703125" style="47" customWidth="1"/>
    <col min="5897" max="5897" width="9.28515625" style="47" customWidth="1"/>
    <col min="5898" max="5898" width="10.5703125" style="47" customWidth="1"/>
    <col min="5899" max="5899" width="9.28515625" style="47" customWidth="1"/>
    <col min="5900" max="5900" width="10.5703125" style="47" customWidth="1"/>
    <col min="5901" max="5901" width="9.28515625" style="47" customWidth="1"/>
    <col min="5902" max="5902" width="10.5703125" style="47" customWidth="1"/>
    <col min="5903" max="5903" width="9.28515625" style="47" customWidth="1"/>
    <col min="5904" max="5904" width="10.5703125" style="47" customWidth="1"/>
    <col min="5905" max="5905" width="9.28515625" style="47" customWidth="1"/>
    <col min="5906" max="5906" width="10.5703125" style="47" customWidth="1"/>
    <col min="5907" max="5907" width="9.28515625" style="47" customWidth="1"/>
    <col min="5908" max="5908" width="10.5703125" style="47" customWidth="1"/>
    <col min="5909" max="5909" width="9.28515625" style="47" customWidth="1"/>
    <col min="5910" max="5910" width="10.5703125" style="47" customWidth="1"/>
    <col min="5911" max="5911" width="9.28515625" style="47" customWidth="1"/>
    <col min="5912" max="5912" width="10.5703125" style="47" customWidth="1"/>
    <col min="5913" max="5913" width="9.28515625" style="47" customWidth="1"/>
    <col min="5914" max="5914" width="10.5703125" style="47" customWidth="1"/>
    <col min="5915" max="5915" width="9.28515625" style="47" customWidth="1"/>
    <col min="5916" max="5916" width="10.5703125" style="47" customWidth="1"/>
    <col min="5917" max="5917" width="9.28515625" style="47" customWidth="1"/>
    <col min="5918" max="5918" width="10.5703125" style="47" customWidth="1"/>
    <col min="5919" max="5919" width="10.28515625" style="47" customWidth="1"/>
    <col min="5920" max="6144" width="9.140625" style="47" customWidth="1"/>
    <col min="6145" max="6145" width="9" style="47" customWidth="1"/>
    <col min="6146" max="6146" width="3.140625" style="47" customWidth="1"/>
    <col min="6147" max="6147" width="30.42578125" style="47" customWidth="1"/>
    <col min="6148" max="6148" width="10.7109375" style="47" customWidth="1"/>
    <col min="6149" max="6149" width="6.42578125" style="47" customWidth="1"/>
    <col min="6150" max="6150" width="10.5703125" style="47" customWidth="1"/>
    <col min="6151" max="6151" width="9.28515625" style="47" customWidth="1"/>
    <col min="6152" max="6152" width="10.5703125" style="47" customWidth="1"/>
    <col min="6153" max="6153" width="9.28515625" style="47" customWidth="1"/>
    <col min="6154" max="6154" width="10.5703125" style="47" customWidth="1"/>
    <col min="6155" max="6155" width="9.28515625" style="47" customWidth="1"/>
    <col min="6156" max="6156" width="10.5703125" style="47" customWidth="1"/>
    <col min="6157" max="6157" width="9.28515625" style="47" customWidth="1"/>
    <col min="6158" max="6158" width="10.5703125" style="47" customWidth="1"/>
    <col min="6159" max="6159" width="9.28515625" style="47" customWidth="1"/>
    <col min="6160" max="6160" width="10.5703125" style="47" customWidth="1"/>
    <col min="6161" max="6161" width="9.28515625" style="47" customWidth="1"/>
    <col min="6162" max="6162" width="10.5703125" style="47" customWidth="1"/>
    <col min="6163" max="6163" width="9.28515625" style="47" customWidth="1"/>
    <col min="6164" max="6164" width="10.5703125" style="47" customWidth="1"/>
    <col min="6165" max="6165" width="9.28515625" style="47" customWidth="1"/>
    <col min="6166" max="6166" width="10.5703125" style="47" customWidth="1"/>
    <col min="6167" max="6167" width="9.28515625" style="47" customWidth="1"/>
    <col min="6168" max="6168" width="10.5703125" style="47" customWidth="1"/>
    <col min="6169" max="6169" width="9.28515625" style="47" customWidth="1"/>
    <col min="6170" max="6170" width="10.5703125" style="47" customWidth="1"/>
    <col min="6171" max="6171" width="9.28515625" style="47" customWidth="1"/>
    <col min="6172" max="6172" width="10.5703125" style="47" customWidth="1"/>
    <col min="6173" max="6173" width="9.28515625" style="47" customWidth="1"/>
    <col min="6174" max="6174" width="10.5703125" style="47" customWidth="1"/>
    <col min="6175" max="6175" width="10.28515625" style="47" customWidth="1"/>
    <col min="6176" max="6400" width="9.140625" style="47" customWidth="1"/>
    <col min="6401" max="6401" width="9" style="47" customWidth="1"/>
    <col min="6402" max="6402" width="3.140625" style="47" customWidth="1"/>
    <col min="6403" max="6403" width="30.42578125" style="47" customWidth="1"/>
    <col min="6404" max="6404" width="10.7109375" style="47" customWidth="1"/>
    <col min="6405" max="6405" width="6.42578125" style="47" customWidth="1"/>
    <col min="6406" max="6406" width="10.5703125" style="47" customWidth="1"/>
    <col min="6407" max="6407" width="9.28515625" style="47" customWidth="1"/>
    <col min="6408" max="6408" width="10.5703125" style="47" customWidth="1"/>
    <col min="6409" max="6409" width="9.28515625" style="47" customWidth="1"/>
    <col min="6410" max="6410" width="10.5703125" style="47" customWidth="1"/>
    <col min="6411" max="6411" width="9.28515625" style="47" customWidth="1"/>
    <col min="6412" max="6412" width="10.5703125" style="47" customWidth="1"/>
    <col min="6413" max="6413" width="9.28515625" style="47" customWidth="1"/>
    <col min="6414" max="6414" width="10.5703125" style="47" customWidth="1"/>
    <col min="6415" max="6415" width="9.28515625" style="47" customWidth="1"/>
    <col min="6416" max="6416" width="10.5703125" style="47" customWidth="1"/>
    <col min="6417" max="6417" width="9.28515625" style="47" customWidth="1"/>
    <col min="6418" max="6418" width="10.5703125" style="47" customWidth="1"/>
    <col min="6419" max="6419" width="9.28515625" style="47" customWidth="1"/>
    <col min="6420" max="6420" width="10.5703125" style="47" customWidth="1"/>
    <col min="6421" max="6421" width="9.28515625" style="47" customWidth="1"/>
    <col min="6422" max="6422" width="10.5703125" style="47" customWidth="1"/>
    <col min="6423" max="6423" width="9.28515625" style="47" customWidth="1"/>
    <col min="6424" max="6424" width="10.5703125" style="47" customWidth="1"/>
    <col min="6425" max="6425" width="9.28515625" style="47" customWidth="1"/>
    <col min="6426" max="6426" width="10.5703125" style="47" customWidth="1"/>
    <col min="6427" max="6427" width="9.28515625" style="47" customWidth="1"/>
    <col min="6428" max="6428" width="10.5703125" style="47" customWidth="1"/>
    <col min="6429" max="6429" width="9.28515625" style="47" customWidth="1"/>
    <col min="6430" max="6430" width="10.5703125" style="47" customWidth="1"/>
    <col min="6431" max="6431" width="10.28515625" style="47" customWidth="1"/>
    <col min="6432" max="6656" width="9.140625" style="47" customWidth="1"/>
    <col min="6657" max="6657" width="9" style="47" customWidth="1"/>
    <col min="6658" max="6658" width="3.140625" style="47" customWidth="1"/>
    <col min="6659" max="6659" width="30.42578125" style="47" customWidth="1"/>
    <col min="6660" max="6660" width="10.7109375" style="47" customWidth="1"/>
    <col min="6661" max="6661" width="6.42578125" style="47" customWidth="1"/>
    <col min="6662" max="6662" width="10.5703125" style="47" customWidth="1"/>
    <col min="6663" max="6663" width="9.28515625" style="47" customWidth="1"/>
    <col min="6664" max="6664" width="10.5703125" style="47" customWidth="1"/>
    <col min="6665" max="6665" width="9.28515625" style="47" customWidth="1"/>
    <col min="6666" max="6666" width="10.5703125" style="47" customWidth="1"/>
    <col min="6667" max="6667" width="9.28515625" style="47" customWidth="1"/>
    <col min="6668" max="6668" width="10.5703125" style="47" customWidth="1"/>
    <col min="6669" max="6669" width="9.28515625" style="47" customWidth="1"/>
    <col min="6670" max="6670" width="10.5703125" style="47" customWidth="1"/>
    <col min="6671" max="6671" width="9.28515625" style="47" customWidth="1"/>
    <col min="6672" max="6672" width="10.5703125" style="47" customWidth="1"/>
    <col min="6673" max="6673" width="9.28515625" style="47" customWidth="1"/>
    <col min="6674" max="6674" width="10.5703125" style="47" customWidth="1"/>
    <col min="6675" max="6675" width="9.28515625" style="47" customWidth="1"/>
    <col min="6676" max="6676" width="10.5703125" style="47" customWidth="1"/>
    <col min="6677" max="6677" width="9.28515625" style="47" customWidth="1"/>
    <col min="6678" max="6678" width="10.5703125" style="47" customWidth="1"/>
    <col min="6679" max="6679" width="9.28515625" style="47" customWidth="1"/>
    <col min="6680" max="6680" width="10.5703125" style="47" customWidth="1"/>
    <col min="6681" max="6681" width="9.28515625" style="47" customWidth="1"/>
    <col min="6682" max="6682" width="10.5703125" style="47" customWidth="1"/>
    <col min="6683" max="6683" width="9.28515625" style="47" customWidth="1"/>
    <col min="6684" max="6684" width="10.5703125" style="47" customWidth="1"/>
    <col min="6685" max="6685" width="9.28515625" style="47" customWidth="1"/>
    <col min="6686" max="6686" width="10.5703125" style="47" customWidth="1"/>
    <col min="6687" max="6687" width="10.28515625" style="47" customWidth="1"/>
    <col min="6688" max="6912" width="9.140625" style="47" customWidth="1"/>
    <col min="6913" max="6913" width="9" style="47" customWidth="1"/>
    <col min="6914" max="6914" width="3.140625" style="47" customWidth="1"/>
    <col min="6915" max="6915" width="30.42578125" style="47" customWidth="1"/>
    <col min="6916" max="6916" width="10.7109375" style="47" customWidth="1"/>
    <col min="6917" max="6917" width="6.42578125" style="47" customWidth="1"/>
    <col min="6918" max="6918" width="10.5703125" style="47" customWidth="1"/>
    <col min="6919" max="6919" width="9.28515625" style="47" customWidth="1"/>
    <col min="6920" max="6920" width="10.5703125" style="47" customWidth="1"/>
    <col min="6921" max="6921" width="9.28515625" style="47" customWidth="1"/>
    <col min="6922" max="6922" width="10.5703125" style="47" customWidth="1"/>
    <col min="6923" max="6923" width="9.28515625" style="47" customWidth="1"/>
    <col min="6924" max="6924" width="10.5703125" style="47" customWidth="1"/>
    <col min="6925" max="6925" width="9.28515625" style="47" customWidth="1"/>
    <col min="6926" max="6926" width="10.5703125" style="47" customWidth="1"/>
    <col min="6927" max="6927" width="9.28515625" style="47" customWidth="1"/>
    <col min="6928" max="6928" width="10.5703125" style="47" customWidth="1"/>
    <col min="6929" max="6929" width="9.28515625" style="47" customWidth="1"/>
    <col min="6930" max="6930" width="10.5703125" style="47" customWidth="1"/>
    <col min="6931" max="6931" width="9.28515625" style="47" customWidth="1"/>
    <col min="6932" max="6932" width="10.5703125" style="47" customWidth="1"/>
    <col min="6933" max="6933" width="9.28515625" style="47" customWidth="1"/>
    <col min="6934" max="6934" width="10.5703125" style="47" customWidth="1"/>
    <col min="6935" max="6935" width="9.28515625" style="47" customWidth="1"/>
    <col min="6936" max="6936" width="10.5703125" style="47" customWidth="1"/>
    <col min="6937" max="6937" width="9.28515625" style="47" customWidth="1"/>
    <col min="6938" max="6938" width="10.5703125" style="47" customWidth="1"/>
    <col min="6939" max="6939" width="9.28515625" style="47" customWidth="1"/>
    <col min="6940" max="6940" width="10.5703125" style="47" customWidth="1"/>
    <col min="6941" max="6941" width="9.28515625" style="47" customWidth="1"/>
    <col min="6942" max="6942" width="10.5703125" style="47" customWidth="1"/>
    <col min="6943" max="6943" width="10.28515625" style="47" customWidth="1"/>
    <col min="6944" max="7168" width="9.140625" style="47" customWidth="1"/>
    <col min="7169" max="7169" width="9" style="47" customWidth="1"/>
    <col min="7170" max="7170" width="3.140625" style="47" customWidth="1"/>
    <col min="7171" max="7171" width="30.42578125" style="47" customWidth="1"/>
    <col min="7172" max="7172" width="10.7109375" style="47" customWidth="1"/>
    <col min="7173" max="7173" width="6.42578125" style="47" customWidth="1"/>
    <col min="7174" max="7174" width="10.5703125" style="47" customWidth="1"/>
    <col min="7175" max="7175" width="9.28515625" style="47" customWidth="1"/>
    <col min="7176" max="7176" width="10.5703125" style="47" customWidth="1"/>
    <col min="7177" max="7177" width="9.28515625" style="47" customWidth="1"/>
    <col min="7178" max="7178" width="10.5703125" style="47" customWidth="1"/>
    <col min="7179" max="7179" width="9.28515625" style="47" customWidth="1"/>
    <col min="7180" max="7180" width="10.5703125" style="47" customWidth="1"/>
    <col min="7181" max="7181" width="9.28515625" style="47" customWidth="1"/>
    <col min="7182" max="7182" width="10.5703125" style="47" customWidth="1"/>
    <col min="7183" max="7183" width="9.28515625" style="47" customWidth="1"/>
    <col min="7184" max="7184" width="10.5703125" style="47" customWidth="1"/>
    <col min="7185" max="7185" width="9.28515625" style="47" customWidth="1"/>
    <col min="7186" max="7186" width="10.5703125" style="47" customWidth="1"/>
    <col min="7187" max="7187" width="9.28515625" style="47" customWidth="1"/>
    <col min="7188" max="7188" width="10.5703125" style="47" customWidth="1"/>
    <col min="7189" max="7189" width="9.28515625" style="47" customWidth="1"/>
    <col min="7190" max="7190" width="10.5703125" style="47" customWidth="1"/>
    <col min="7191" max="7191" width="9.28515625" style="47" customWidth="1"/>
    <col min="7192" max="7192" width="10.5703125" style="47" customWidth="1"/>
    <col min="7193" max="7193" width="9.28515625" style="47" customWidth="1"/>
    <col min="7194" max="7194" width="10.5703125" style="47" customWidth="1"/>
    <col min="7195" max="7195" width="9.28515625" style="47" customWidth="1"/>
    <col min="7196" max="7196" width="10.5703125" style="47" customWidth="1"/>
    <col min="7197" max="7197" width="9.28515625" style="47" customWidth="1"/>
    <col min="7198" max="7198" width="10.5703125" style="47" customWidth="1"/>
    <col min="7199" max="7199" width="10.28515625" style="47" customWidth="1"/>
    <col min="7200" max="7424" width="9.140625" style="47" customWidth="1"/>
    <col min="7425" max="7425" width="9" style="47" customWidth="1"/>
    <col min="7426" max="7426" width="3.140625" style="47" customWidth="1"/>
    <col min="7427" max="7427" width="30.42578125" style="47" customWidth="1"/>
    <col min="7428" max="7428" width="10.7109375" style="47" customWidth="1"/>
    <col min="7429" max="7429" width="6.42578125" style="47" customWidth="1"/>
    <col min="7430" max="7430" width="10.5703125" style="47" customWidth="1"/>
    <col min="7431" max="7431" width="9.28515625" style="47" customWidth="1"/>
    <col min="7432" max="7432" width="10.5703125" style="47" customWidth="1"/>
    <col min="7433" max="7433" width="9.28515625" style="47" customWidth="1"/>
    <col min="7434" max="7434" width="10.5703125" style="47" customWidth="1"/>
    <col min="7435" max="7435" width="9.28515625" style="47" customWidth="1"/>
    <col min="7436" max="7436" width="10.5703125" style="47" customWidth="1"/>
    <col min="7437" max="7437" width="9.28515625" style="47" customWidth="1"/>
    <col min="7438" max="7438" width="10.5703125" style="47" customWidth="1"/>
    <col min="7439" max="7439" width="9.28515625" style="47" customWidth="1"/>
    <col min="7440" max="7440" width="10.5703125" style="47" customWidth="1"/>
    <col min="7441" max="7441" width="9.28515625" style="47" customWidth="1"/>
    <col min="7442" max="7442" width="10.5703125" style="47" customWidth="1"/>
    <col min="7443" max="7443" width="9.28515625" style="47" customWidth="1"/>
    <col min="7444" max="7444" width="10.5703125" style="47" customWidth="1"/>
    <col min="7445" max="7445" width="9.28515625" style="47" customWidth="1"/>
    <col min="7446" max="7446" width="10.5703125" style="47" customWidth="1"/>
    <col min="7447" max="7447" width="9.28515625" style="47" customWidth="1"/>
    <col min="7448" max="7448" width="10.5703125" style="47" customWidth="1"/>
    <col min="7449" max="7449" width="9.28515625" style="47" customWidth="1"/>
    <col min="7450" max="7450" width="10.5703125" style="47" customWidth="1"/>
    <col min="7451" max="7451" width="9.28515625" style="47" customWidth="1"/>
    <col min="7452" max="7452" width="10.5703125" style="47" customWidth="1"/>
    <col min="7453" max="7453" width="9.28515625" style="47" customWidth="1"/>
    <col min="7454" max="7454" width="10.5703125" style="47" customWidth="1"/>
    <col min="7455" max="7455" width="10.28515625" style="47" customWidth="1"/>
    <col min="7456" max="7680" width="9.140625" style="47" customWidth="1"/>
    <col min="7681" max="7681" width="9" style="47" customWidth="1"/>
    <col min="7682" max="7682" width="3.140625" style="47" customWidth="1"/>
    <col min="7683" max="7683" width="30.42578125" style="47" customWidth="1"/>
    <col min="7684" max="7684" width="10.7109375" style="47" customWidth="1"/>
    <col min="7685" max="7685" width="6.42578125" style="47" customWidth="1"/>
    <col min="7686" max="7686" width="10.5703125" style="47" customWidth="1"/>
    <col min="7687" max="7687" width="9.28515625" style="47" customWidth="1"/>
    <col min="7688" max="7688" width="10.5703125" style="47" customWidth="1"/>
    <col min="7689" max="7689" width="9.28515625" style="47" customWidth="1"/>
    <col min="7690" max="7690" width="10.5703125" style="47" customWidth="1"/>
    <col min="7691" max="7691" width="9.28515625" style="47" customWidth="1"/>
    <col min="7692" max="7692" width="10.5703125" style="47" customWidth="1"/>
    <col min="7693" max="7693" width="9.28515625" style="47" customWidth="1"/>
    <col min="7694" max="7694" width="10.5703125" style="47" customWidth="1"/>
    <col min="7695" max="7695" width="9.28515625" style="47" customWidth="1"/>
    <col min="7696" max="7696" width="10.5703125" style="47" customWidth="1"/>
    <col min="7697" max="7697" width="9.28515625" style="47" customWidth="1"/>
    <col min="7698" max="7698" width="10.5703125" style="47" customWidth="1"/>
    <col min="7699" max="7699" width="9.28515625" style="47" customWidth="1"/>
    <col min="7700" max="7700" width="10.5703125" style="47" customWidth="1"/>
    <col min="7701" max="7701" width="9.28515625" style="47" customWidth="1"/>
    <col min="7702" max="7702" width="10.5703125" style="47" customWidth="1"/>
    <col min="7703" max="7703" width="9.28515625" style="47" customWidth="1"/>
    <col min="7704" max="7704" width="10.5703125" style="47" customWidth="1"/>
    <col min="7705" max="7705" width="9.28515625" style="47" customWidth="1"/>
    <col min="7706" max="7706" width="10.5703125" style="47" customWidth="1"/>
    <col min="7707" max="7707" width="9.28515625" style="47" customWidth="1"/>
    <col min="7708" max="7708" width="10.5703125" style="47" customWidth="1"/>
    <col min="7709" max="7709" width="9.28515625" style="47" customWidth="1"/>
    <col min="7710" max="7710" width="10.5703125" style="47" customWidth="1"/>
    <col min="7711" max="7711" width="10.28515625" style="47" customWidth="1"/>
    <col min="7712" max="7936" width="9.140625" style="47" customWidth="1"/>
    <col min="7937" max="7937" width="9" style="47" customWidth="1"/>
    <col min="7938" max="7938" width="3.140625" style="47" customWidth="1"/>
    <col min="7939" max="7939" width="30.42578125" style="47" customWidth="1"/>
    <col min="7940" max="7940" width="10.7109375" style="47" customWidth="1"/>
    <col min="7941" max="7941" width="6.42578125" style="47" customWidth="1"/>
    <col min="7942" max="7942" width="10.5703125" style="47" customWidth="1"/>
    <col min="7943" max="7943" width="9.28515625" style="47" customWidth="1"/>
    <col min="7944" max="7944" width="10.5703125" style="47" customWidth="1"/>
    <col min="7945" max="7945" width="9.28515625" style="47" customWidth="1"/>
    <col min="7946" max="7946" width="10.5703125" style="47" customWidth="1"/>
    <col min="7947" max="7947" width="9.28515625" style="47" customWidth="1"/>
    <col min="7948" max="7948" width="10.5703125" style="47" customWidth="1"/>
    <col min="7949" max="7949" width="9.28515625" style="47" customWidth="1"/>
    <col min="7950" max="7950" width="10.5703125" style="47" customWidth="1"/>
    <col min="7951" max="7951" width="9.28515625" style="47" customWidth="1"/>
    <col min="7952" max="7952" width="10.5703125" style="47" customWidth="1"/>
    <col min="7953" max="7953" width="9.28515625" style="47" customWidth="1"/>
    <col min="7954" max="7954" width="10.5703125" style="47" customWidth="1"/>
    <col min="7955" max="7955" width="9.28515625" style="47" customWidth="1"/>
    <col min="7956" max="7956" width="10.5703125" style="47" customWidth="1"/>
    <col min="7957" max="7957" width="9.28515625" style="47" customWidth="1"/>
    <col min="7958" max="7958" width="10.5703125" style="47" customWidth="1"/>
    <col min="7959" max="7959" width="9.28515625" style="47" customWidth="1"/>
    <col min="7960" max="7960" width="10.5703125" style="47" customWidth="1"/>
    <col min="7961" max="7961" width="9.28515625" style="47" customWidth="1"/>
    <col min="7962" max="7962" width="10.5703125" style="47" customWidth="1"/>
    <col min="7963" max="7963" width="9.28515625" style="47" customWidth="1"/>
    <col min="7964" max="7964" width="10.5703125" style="47" customWidth="1"/>
    <col min="7965" max="7965" width="9.28515625" style="47" customWidth="1"/>
    <col min="7966" max="7966" width="10.5703125" style="47" customWidth="1"/>
    <col min="7967" max="7967" width="10.28515625" style="47" customWidth="1"/>
    <col min="7968" max="8192" width="9.140625" style="47" customWidth="1"/>
    <col min="8193" max="8193" width="9" style="47" customWidth="1"/>
    <col min="8194" max="8194" width="3.140625" style="47" customWidth="1"/>
    <col min="8195" max="8195" width="30.42578125" style="47" customWidth="1"/>
    <col min="8196" max="8196" width="10.7109375" style="47" customWidth="1"/>
    <col min="8197" max="8197" width="6.42578125" style="47" customWidth="1"/>
    <col min="8198" max="8198" width="10.5703125" style="47" customWidth="1"/>
    <col min="8199" max="8199" width="9.28515625" style="47" customWidth="1"/>
    <col min="8200" max="8200" width="10.5703125" style="47" customWidth="1"/>
    <col min="8201" max="8201" width="9.28515625" style="47" customWidth="1"/>
    <col min="8202" max="8202" width="10.5703125" style="47" customWidth="1"/>
    <col min="8203" max="8203" width="9.28515625" style="47" customWidth="1"/>
    <col min="8204" max="8204" width="10.5703125" style="47" customWidth="1"/>
    <col min="8205" max="8205" width="9.28515625" style="47" customWidth="1"/>
    <col min="8206" max="8206" width="10.5703125" style="47" customWidth="1"/>
    <col min="8207" max="8207" width="9.28515625" style="47" customWidth="1"/>
    <col min="8208" max="8208" width="10.5703125" style="47" customWidth="1"/>
    <col min="8209" max="8209" width="9.28515625" style="47" customWidth="1"/>
    <col min="8210" max="8210" width="10.5703125" style="47" customWidth="1"/>
    <col min="8211" max="8211" width="9.28515625" style="47" customWidth="1"/>
    <col min="8212" max="8212" width="10.5703125" style="47" customWidth="1"/>
    <col min="8213" max="8213" width="9.28515625" style="47" customWidth="1"/>
    <col min="8214" max="8214" width="10.5703125" style="47" customWidth="1"/>
    <col min="8215" max="8215" width="9.28515625" style="47" customWidth="1"/>
    <col min="8216" max="8216" width="10.5703125" style="47" customWidth="1"/>
    <col min="8217" max="8217" width="9.28515625" style="47" customWidth="1"/>
    <col min="8218" max="8218" width="10.5703125" style="47" customWidth="1"/>
    <col min="8219" max="8219" width="9.28515625" style="47" customWidth="1"/>
    <col min="8220" max="8220" width="10.5703125" style="47" customWidth="1"/>
    <col min="8221" max="8221" width="9.28515625" style="47" customWidth="1"/>
    <col min="8222" max="8222" width="10.5703125" style="47" customWidth="1"/>
    <col min="8223" max="8223" width="10.28515625" style="47" customWidth="1"/>
    <col min="8224" max="8448" width="9.140625" style="47" customWidth="1"/>
    <col min="8449" max="8449" width="9" style="47" customWidth="1"/>
    <col min="8450" max="8450" width="3.140625" style="47" customWidth="1"/>
    <col min="8451" max="8451" width="30.42578125" style="47" customWidth="1"/>
    <col min="8452" max="8452" width="10.7109375" style="47" customWidth="1"/>
    <col min="8453" max="8453" width="6.42578125" style="47" customWidth="1"/>
    <col min="8454" max="8454" width="10.5703125" style="47" customWidth="1"/>
    <col min="8455" max="8455" width="9.28515625" style="47" customWidth="1"/>
    <col min="8456" max="8456" width="10.5703125" style="47" customWidth="1"/>
    <col min="8457" max="8457" width="9.28515625" style="47" customWidth="1"/>
    <col min="8458" max="8458" width="10.5703125" style="47" customWidth="1"/>
    <col min="8459" max="8459" width="9.28515625" style="47" customWidth="1"/>
    <col min="8460" max="8460" width="10.5703125" style="47" customWidth="1"/>
    <col min="8461" max="8461" width="9.28515625" style="47" customWidth="1"/>
    <col min="8462" max="8462" width="10.5703125" style="47" customWidth="1"/>
    <col min="8463" max="8463" width="9.28515625" style="47" customWidth="1"/>
    <col min="8464" max="8464" width="10.5703125" style="47" customWidth="1"/>
    <col min="8465" max="8465" width="9.28515625" style="47" customWidth="1"/>
    <col min="8466" max="8466" width="10.5703125" style="47" customWidth="1"/>
    <col min="8467" max="8467" width="9.28515625" style="47" customWidth="1"/>
    <col min="8468" max="8468" width="10.5703125" style="47" customWidth="1"/>
    <col min="8469" max="8469" width="9.28515625" style="47" customWidth="1"/>
    <col min="8470" max="8470" width="10.5703125" style="47" customWidth="1"/>
    <col min="8471" max="8471" width="9.28515625" style="47" customWidth="1"/>
    <col min="8472" max="8472" width="10.5703125" style="47" customWidth="1"/>
    <col min="8473" max="8473" width="9.28515625" style="47" customWidth="1"/>
    <col min="8474" max="8474" width="10.5703125" style="47" customWidth="1"/>
    <col min="8475" max="8475" width="9.28515625" style="47" customWidth="1"/>
    <col min="8476" max="8476" width="10.5703125" style="47" customWidth="1"/>
    <col min="8477" max="8477" width="9.28515625" style="47" customWidth="1"/>
    <col min="8478" max="8478" width="10.5703125" style="47" customWidth="1"/>
    <col min="8479" max="8479" width="10.28515625" style="47" customWidth="1"/>
    <col min="8480" max="8704" width="9.140625" style="47" customWidth="1"/>
    <col min="8705" max="8705" width="9" style="47" customWidth="1"/>
    <col min="8706" max="8706" width="3.140625" style="47" customWidth="1"/>
    <col min="8707" max="8707" width="30.42578125" style="47" customWidth="1"/>
    <col min="8708" max="8708" width="10.7109375" style="47" customWidth="1"/>
    <col min="8709" max="8709" width="6.42578125" style="47" customWidth="1"/>
    <col min="8710" max="8710" width="10.5703125" style="47" customWidth="1"/>
    <col min="8711" max="8711" width="9.28515625" style="47" customWidth="1"/>
    <col min="8712" max="8712" width="10.5703125" style="47" customWidth="1"/>
    <col min="8713" max="8713" width="9.28515625" style="47" customWidth="1"/>
    <col min="8714" max="8714" width="10.5703125" style="47" customWidth="1"/>
    <col min="8715" max="8715" width="9.28515625" style="47" customWidth="1"/>
    <col min="8716" max="8716" width="10.5703125" style="47" customWidth="1"/>
    <col min="8717" max="8717" width="9.28515625" style="47" customWidth="1"/>
    <col min="8718" max="8718" width="10.5703125" style="47" customWidth="1"/>
    <col min="8719" max="8719" width="9.28515625" style="47" customWidth="1"/>
    <col min="8720" max="8720" width="10.5703125" style="47" customWidth="1"/>
    <col min="8721" max="8721" width="9.28515625" style="47" customWidth="1"/>
    <col min="8722" max="8722" width="10.5703125" style="47" customWidth="1"/>
    <col min="8723" max="8723" width="9.28515625" style="47" customWidth="1"/>
    <col min="8724" max="8724" width="10.5703125" style="47" customWidth="1"/>
    <col min="8725" max="8725" width="9.28515625" style="47" customWidth="1"/>
    <col min="8726" max="8726" width="10.5703125" style="47" customWidth="1"/>
    <col min="8727" max="8727" width="9.28515625" style="47" customWidth="1"/>
    <col min="8728" max="8728" width="10.5703125" style="47" customWidth="1"/>
    <col min="8729" max="8729" width="9.28515625" style="47" customWidth="1"/>
    <col min="8730" max="8730" width="10.5703125" style="47" customWidth="1"/>
    <col min="8731" max="8731" width="9.28515625" style="47" customWidth="1"/>
    <col min="8732" max="8732" width="10.5703125" style="47" customWidth="1"/>
    <col min="8733" max="8733" width="9.28515625" style="47" customWidth="1"/>
    <col min="8734" max="8734" width="10.5703125" style="47" customWidth="1"/>
    <col min="8735" max="8735" width="10.28515625" style="47" customWidth="1"/>
    <col min="8736" max="8960" width="9.140625" style="47" customWidth="1"/>
    <col min="8961" max="8961" width="9" style="47" customWidth="1"/>
    <col min="8962" max="8962" width="3.140625" style="47" customWidth="1"/>
    <col min="8963" max="8963" width="30.42578125" style="47" customWidth="1"/>
    <col min="8964" max="8964" width="10.7109375" style="47" customWidth="1"/>
    <col min="8965" max="8965" width="6.42578125" style="47" customWidth="1"/>
    <col min="8966" max="8966" width="10.5703125" style="47" customWidth="1"/>
    <col min="8967" max="8967" width="9.28515625" style="47" customWidth="1"/>
    <col min="8968" max="8968" width="10.5703125" style="47" customWidth="1"/>
    <col min="8969" max="8969" width="9.28515625" style="47" customWidth="1"/>
    <col min="8970" max="8970" width="10.5703125" style="47" customWidth="1"/>
    <col min="8971" max="8971" width="9.28515625" style="47" customWidth="1"/>
    <col min="8972" max="8972" width="10.5703125" style="47" customWidth="1"/>
    <col min="8973" max="8973" width="9.28515625" style="47" customWidth="1"/>
    <col min="8974" max="8974" width="10.5703125" style="47" customWidth="1"/>
    <col min="8975" max="8975" width="9.28515625" style="47" customWidth="1"/>
    <col min="8976" max="8976" width="10.5703125" style="47" customWidth="1"/>
    <col min="8977" max="8977" width="9.28515625" style="47" customWidth="1"/>
    <col min="8978" max="8978" width="10.5703125" style="47" customWidth="1"/>
    <col min="8979" max="8979" width="9.28515625" style="47" customWidth="1"/>
    <col min="8980" max="8980" width="10.5703125" style="47" customWidth="1"/>
    <col min="8981" max="8981" width="9.28515625" style="47" customWidth="1"/>
    <col min="8982" max="8982" width="10.5703125" style="47" customWidth="1"/>
    <col min="8983" max="8983" width="9.28515625" style="47" customWidth="1"/>
    <col min="8984" max="8984" width="10.5703125" style="47" customWidth="1"/>
    <col min="8985" max="8985" width="9.28515625" style="47" customWidth="1"/>
    <col min="8986" max="8986" width="10.5703125" style="47" customWidth="1"/>
    <col min="8987" max="8987" width="9.28515625" style="47" customWidth="1"/>
    <col min="8988" max="8988" width="10.5703125" style="47" customWidth="1"/>
    <col min="8989" max="8989" width="9.28515625" style="47" customWidth="1"/>
    <col min="8990" max="8990" width="10.5703125" style="47" customWidth="1"/>
    <col min="8991" max="8991" width="10.28515625" style="47" customWidth="1"/>
    <col min="8992" max="9216" width="9.140625" style="47" customWidth="1"/>
    <col min="9217" max="9217" width="9" style="47" customWidth="1"/>
    <col min="9218" max="9218" width="3.140625" style="47" customWidth="1"/>
    <col min="9219" max="9219" width="30.42578125" style="47" customWidth="1"/>
    <col min="9220" max="9220" width="10.7109375" style="47" customWidth="1"/>
    <col min="9221" max="9221" width="6.42578125" style="47" customWidth="1"/>
    <col min="9222" max="9222" width="10.5703125" style="47" customWidth="1"/>
    <col min="9223" max="9223" width="9.28515625" style="47" customWidth="1"/>
    <col min="9224" max="9224" width="10.5703125" style="47" customWidth="1"/>
    <col min="9225" max="9225" width="9.28515625" style="47" customWidth="1"/>
    <col min="9226" max="9226" width="10.5703125" style="47" customWidth="1"/>
    <col min="9227" max="9227" width="9.28515625" style="47" customWidth="1"/>
    <col min="9228" max="9228" width="10.5703125" style="47" customWidth="1"/>
    <col min="9229" max="9229" width="9.28515625" style="47" customWidth="1"/>
    <col min="9230" max="9230" width="10.5703125" style="47" customWidth="1"/>
    <col min="9231" max="9231" width="9.28515625" style="47" customWidth="1"/>
    <col min="9232" max="9232" width="10.5703125" style="47" customWidth="1"/>
    <col min="9233" max="9233" width="9.28515625" style="47" customWidth="1"/>
    <col min="9234" max="9234" width="10.5703125" style="47" customWidth="1"/>
    <col min="9235" max="9235" width="9.28515625" style="47" customWidth="1"/>
    <col min="9236" max="9236" width="10.5703125" style="47" customWidth="1"/>
    <col min="9237" max="9237" width="9.28515625" style="47" customWidth="1"/>
    <col min="9238" max="9238" width="10.5703125" style="47" customWidth="1"/>
    <col min="9239" max="9239" width="9.28515625" style="47" customWidth="1"/>
    <col min="9240" max="9240" width="10.5703125" style="47" customWidth="1"/>
    <col min="9241" max="9241" width="9.28515625" style="47" customWidth="1"/>
    <col min="9242" max="9242" width="10.5703125" style="47" customWidth="1"/>
    <col min="9243" max="9243" width="9.28515625" style="47" customWidth="1"/>
    <col min="9244" max="9244" width="10.5703125" style="47" customWidth="1"/>
    <col min="9245" max="9245" width="9.28515625" style="47" customWidth="1"/>
    <col min="9246" max="9246" width="10.5703125" style="47" customWidth="1"/>
    <col min="9247" max="9247" width="10.28515625" style="47" customWidth="1"/>
    <col min="9248" max="9472" width="9.140625" style="47" customWidth="1"/>
    <col min="9473" max="9473" width="9" style="47" customWidth="1"/>
    <col min="9474" max="9474" width="3.140625" style="47" customWidth="1"/>
    <col min="9475" max="9475" width="30.42578125" style="47" customWidth="1"/>
    <col min="9476" max="9476" width="10.7109375" style="47" customWidth="1"/>
    <col min="9477" max="9477" width="6.42578125" style="47" customWidth="1"/>
    <col min="9478" max="9478" width="10.5703125" style="47" customWidth="1"/>
    <col min="9479" max="9479" width="9.28515625" style="47" customWidth="1"/>
    <col min="9480" max="9480" width="10.5703125" style="47" customWidth="1"/>
    <col min="9481" max="9481" width="9.28515625" style="47" customWidth="1"/>
    <col min="9482" max="9482" width="10.5703125" style="47" customWidth="1"/>
    <col min="9483" max="9483" width="9.28515625" style="47" customWidth="1"/>
    <col min="9484" max="9484" width="10.5703125" style="47" customWidth="1"/>
    <col min="9485" max="9485" width="9.28515625" style="47" customWidth="1"/>
    <col min="9486" max="9486" width="10.5703125" style="47" customWidth="1"/>
    <col min="9487" max="9487" width="9.28515625" style="47" customWidth="1"/>
    <col min="9488" max="9488" width="10.5703125" style="47" customWidth="1"/>
    <col min="9489" max="9489" width="9.28515625" style="47" customWidth="1"/>
    <col min="9490" max="9490" width="10.5703125" style="47" customWidth="1"/>
    <col min="9491" max="9491" width="9.28515625" style="47" customWidth="1"/>
    <col min="9492" max="9492" width="10.5703125" style="47" customWidth="1"/>
    <col min="9493" max="9493" width="9.28515625" style="47" customWidth="1"/>
    <col min="9494" max="9494" width="10.5703125" style="47" customWidth="1"/>
    <col min="9495" max="9495" width="9.28515625" style="47" customWidth="1"/>
    <col min="9496" max="9496" width="10.5703125" style="47" customWidth="1"/>
    <col min="9497" max="9497" width="9.28515625" style="47" customWidth="1"/>
    <col min="9498" max="9498" width="10.5703125" style="47" customWidth="1"/>
    <col min="9499" max="9499" width="9.28515625" style="47" customWidth="1"/>
    <col min="9500" max="9500" width="10.5703125" style="47" customWidth="1"/>
    <col min="9501" max="9501" width="9.28515625" style="47" customWidth="1"/>
    <col min="9502" max="9502" width="10.5703125" style="47" customWidth="1"/>
    <col min="9503" max="9503" width="10.28515625" style="47" customWidth="1"/>
    <col min="9504" max="9728" width="9.140625" style="47" customWidth="1"/>
    <col min="9729" max="9729" width="9" style="47" customWidth="1"/>
    <col min="9730" max="9730" width="3.140625" style="47" customWidth="1"/>
    <col min="9731" max="9731" width="30.42578125" style="47" customWidth="1"/>
    <col min="9732" max="9732" width="10.7109375" style="47" customWidth="1"/>
    <col min="9733" max="9733" width="6.42578125" style="47" customWidth="1"/>
    <col min="9734" max="9734" width="10.5703125" style="47" customWidth="1"/>
    <col min="9735" max="9735" width="9.28515625" style="47" customWidth="1"/>
    <col min="9736" max="9736" width="10.5703125" style="47" customWidth="1"/>
    <col min="9737" max="9737" width="9.28515625" style="47" customWidth="1"/>
    <col min="9738" max="9738" width="10.5703125" style="47" customWidth="1"/>
    <col min="9739" max="9739" width="9.28515625" style="47" customWidth="1"/>
    <col min="9740" max="9740" width="10.5703125" style="47" customWidth="1"/>
    <col min="9741" max="9741" width="9.28515625" style="47" customWidth="1"/>
    <col min="9742" max="9742" width="10.5703125" style="47" customWidth="1"/>
    <col min="9743" max="9743" width="9.28515625" style="47" customWidth="1"/>
    <col min="9744" max="9744" width="10.5703125" style="47" customWidth="1"/>
    <col min="9745" max="9745" width="9.28515625" style="47" customWidth="1"/>
    <col min="9746" max="9746" width="10.5703125" style="47" customWidth="1"/>
    <col min="9747" max="9747" width="9.28515625" style="47" customWidth="1"/>
    <col min="9748" max="9748" width="10.5703125" style="47" customWidth="1"/>
    <col min="9749" max="9749" width="9.28515625" style="47" customWidth="1"/>
    <col min="9750" max="9750" width="10.5703125" style="47" customWidth="1"/>
    <col min="9751" max="9751" width="9.28515625" style="47" customWidth="1"/>
    <col min="9752" max="9752" width="10.5703125" style="47" customWidth="1"/>
    <col min="9753" max="9753" width="9.28515625" style="47" customWidth="1"/>
    <col min="9754" max="9754" width="10.5703125" style="47" customWidth="1"/>
    <col min="9755" max="9755" width="9.28515625" style="47" customWidth="1"/>
    <col min="9756" max="9756" width="10.5703125" style="47" customWidth="1"/>
    <col min="9757" max="9757" width="9.28515625" style="47" customWidth="1"/>
    <col min="9758" max="9758" width="10.5703125" style="47" customWidth="1"/>
    <col min="9759" max="9759" width="10.28515625" style="47" customWidth="1"/>
    <col min="9760" max="9984" width="9.140625" style="47" customWidth="1"/>
    <col min="9985" max="9985" width="9" style="47" customWidth="1"/>
    <col min="9986" max="9986" width="3.140625" style="47" customWidth="1"/>
    <col min="9987" max="9987" width="30.42578125" style="47" customWidth="1"/>
    <col min="9988" max="9988" width="10.7109375" style="47" customWidth="1"/>
    <col min="9989" max="9989" width="6.42578125" style="47" customWidth="1"/>
    <col min="9990" max="9990" width="10.5703125" style="47" customWidth="1"/>
    <col min="9991" max="9991" width="9.28515625" style="47" customWidth="1"/>
    <col min="9992" max="9992" width="10.5703125" style="47" customWidth="1"/>
    <col min="9993" max="9993" width="9.28515625" style="47" customWidth="1"/>
    <col min="9994" max="9994" width="10.5703125" style="47" customWidth="1"/>
    <col min="9995" max="9995" width="9.28515625" style="47" customWidth="1"/>
    <col min="9996" max="9996" width="10.5703125" style="47" customWidth="1"/>
    <col min="9997" max="9997" width="9.28515625" style="47" customWidth="1"/>
    <col min="9998" max="9998" width="10.5703125" style="47" customWidth="1"/>
    <col min="9999" max="9999" width="9.28515625" style="47" customWidth="1"/>
    <col min="10000" max="10000" width="10.5703125" style="47" customWidth="1"/>
    <col min="10001" max="10001" width="9.28515625" style="47" customWidth="1"/>
    <col min="10002" max="10002" width="10.5703125" style="47" customWidth="1"/>
    <col min="10003" max="10003" width="9.28515625" style="47" customWidth="1"/>
    <col min="10004" max="10004" width="10.5703125" style="47" customWidth="1"/>
    <col min="10005" max="10005" width="9.28515625" style="47" customWidth="1"/>
    <col min="10006" max="10006" width="10.5703125" style="47" customWidth="1"/>
    <col min="10007" max="10007" width="9.28515625" style="47" customWidth="1"/>
    <col min="10008" max="10008" width="10.5703125" style="47" customWidth="1"/>
    <col min="10009" max="10009" width="9.28515625" style="47" customWidth="1"/>
    <col min="10010" max="10010" width="10.5703125" style="47" customWidth="1"/>
    <col min="10011" max="10011" width="9.28515625" style="47" customWidth="1"/>
    <col min="10012" max="10012" width="10.5703125" style="47" customWidth="1"/>
    <col min="10013" max="10013" width="9.28515625" style="47" customWidth="1"/>
    <col min="10014" max="10014" width="10.5703125" style="47" customWidth="1"/>
    <col min="10015" max="10015" width="10.28515625" style="47" customWidth="1"/>
    <col min="10016" max="10240" width="9.140625" style="47" customWidth="1"/>
    <col min="10241" max="10241" width="9" style="47" customWidth="1"/>
    <col min="10242" max="10242" width="3.140625" style="47" customWidth="1"/>
    <col min="10243" max="10243" width="30.42578125" style="47" customWidth="1"/>
    <col min="10244" max="10244" width="10.7109375" style="47" customWidth="1"/>
    <col min="10245" max="10245" width="6.42578125" style="47" customWidth="1"/>
    <col min="10246" max="10246" width="10.5703125" style="47" customWidth="1"/>
    <col min="10247" max="10247" width="9.28515625" style="47" customWidth="1"/>
    <col min="10248" max="10248" width="10.5703125" style="47" customWidth="1"/>
    <col min="10249" max="10249" width="9.28515625" style="47" customWidth="1"/>
    <col min="10250" max="10250" width="10.5703125" style="47" customWidth="1"/>
    <col min="10251" max="10251" width="9.28515625" style="47" customWidth="1"/>
    <col min="10252" max="10252" width="10.5703125" style="47" customWidth="1"/>
    <col min="10253" max="10253" width="9.28515625" style="47" customWidth="1"/>
    <col min="10254" max="10254" width="10.5703125" style="47" customWidth="1"/>
    <col min="10255" max="10255" width="9.28515625" style="47" customWidth="1"/>
    <col min="10256" max="10256" width="10.5703125" style="47" customWidth="1"/>
    <col min="10257" max="10257" width="9.28515625" style="47" customWidth="1"/>
    <col min="10258" max="10258" width="10.5703125" style="47" customWidth="1"/>
    <col min="10259" max="10259" width="9.28515625" style="47" customWidth="1"/>
    <col min="10260" max="10260" width="10.5703125" style="47" customWidth="1"/>
    <col min="10261" max="10261" width="9.28515625" style="47" customWidth="1"/>
    <col min="10262" max="10262" width="10.5703125" style="47" customWidth="1"/>
    <col min="10263" max="10263" width="9.28515625" style="47" customWidth="1"/>
    <col min="10264" max="10264" width="10.5703125" style="47" customWidth="1"/>
    <col min="10265" max="10265" width="9.28515625" style="47" customWidth="1"/>
    <col min="10266" max="10266" width="10.5703125" style="47" customWidth="1"/>
    <col min="10267" max="10267" width="9.28515625" style="47" customWidth="1"/>
    <col min="10268" max="10268" width="10.5703125" style="47" customWidth="1"/>
    <col min="10269" max="10269" width="9.28515625" style="47" customWidth="1"/>
    <col min="10270" max="10270" width="10.5703125" style="47" customWidth="1"/>
    <col min="10271" max="10271" width="10.28515625" style="47" customWidth="1"/>
    <col min="10272" max="10496" width="9.140625" style="47" customWidth="1"/>
    <col min="10497" max="10497" width="9" style="47" customWidth="1"/>
    <col min="10498" max="10498" width="3.140625" style="47" customWidth="1"/>
    <col min="10499" max="10499" width="30.42578125" style="47" customWidth="1"/>
    <col min="10500" max="10500" width="10.7109375" style="47" customWidth="1"/>
    <col min="10501" max="10501" width="6.42578125" style="47" customWidth="1"/>
    <col min="10502" max="10502" width="10.5703125" style="47" customWidth="1"/>
    <col min="10503" max="10503" width="9.28515625" style="47" customWidth="1"/>
    <col min="10504" max="10504" width="10.5703125" style="47" customWidth="1"/>
    <col min="10505" max="10505" width="9.28515625" style="47" customWidth="1"/>
    <col min="10506" max="10506" width="10.5703125" style="47" customWidth="1"/>
    <col min="10507" max="10507" width="9.28515625" style="47" customWidth="1"/>
    <col min="10508" max="10508" width="10.5703125" style="47" customWidth="1"/>
    <col min="10509" max="10509" width="9.28515625" style="47" customWidth="1"/>
    <col min="10510" max="10510" width="10.5703125" style="47" customWidth="1"/>
    <col min="10511" max="10511" width="9.28515625" style="47" customWidth="1"/>
    <col min="10512" max="10512" width="10.5703125" style="47" customWidth="1"/>
    <col min="10513" max="10513" width="9.28515625" style="47" customWidth="1"/>
    <col min="10514" max="10514" width="10.5703125" style="47" customWidth="1"/>
    <col min="10515" max="10515" width="9.28515625" style="47" customWidth="1"/>
    <col min="10516" max="10516" width="10.5703125" style="47" customWidth="1"/>
    <col min="10517" max="10517" width="9.28515625" style="47" customWidth="1"/>
    <col min="10518" max="10518" width="10.5703125" style="47" customWidth="1"/>
    <col min="10519" max="10519" width="9.28515625" style="47" customWidth="1"/>
    <col min="10520" max="10520" width="10.5703125" style="47" customWidth="1"/>
    <col min="10521" max="10521" width="9.28515625" style="47" customWidth="1"/>
    <col min="10522" max="10522" width="10.5703125" style="47" customWidth="1"/>
    <col min="10523" max="10523" width="9.28515625" style="47" customWidth="1"/>
    <col min="10524" max="10524" width="10.5703125" style="47" customWidth="1"/>
    <col min="10525" max="10525" width="9.28515625" style="47" customWidth="1"/>
    <col min="10526" max="10526" width="10.5703125" style="47" customWidth="1"/>
    <col min="10527" max="10527" width="10.28515625" style="47" customWidth="1"/>
    <col min="10528" max="10752" width="9.140625" style="47" customWidth="1"/>
    <col min="10753" max="10753" width="9" style="47" customWidth="1"/>
    <col min="10754" max="10754" width="3.140625" style="47" customWidth="1"/>
    <col min="10755" max="10755" width="30.42578125" style="47" customWidth="1"/>
    <col min="10756" max="10756" width="10.7109375" style="47" customWidth="1"/>
    <col min="10757" max="10757" width="6.42578125" style="47" customWidth="1"/>
    <col min="10758" max="10758" width="10.5703125" style="47" customWidth="1"/>
    <col min="10759" max="10759" width="9.28515625" style="47" customWidth="1"/>
    <col min="10760" max="10760" width="10.5703125" style="47" customWidth="1"/>
    <col min="10761" max="10761" width="9.28515625" style="47" customWidth="1"/>
    <col min="10762" max="10762" width="10.5703125" style="47" customWidth="1"/>
    <col min="10763" max="10763" width="9.28515625" style="47" customWidth="1"/>
    <col min="10764" max="10764" width="10.5703125" style="47" customWidth="1"/>
    <col min="10765" max="10765" width="9.28515625" style="47" customWidth="1"/>
    <col min="10766" max="10766" width="10.5703125" style="47" customWidth="1"/>
    <col min="10767" max="10767" width="9.28515625" style="47" customWidth="1"/>
    <col min="10768" max="10768" width="10.5703125" style="47" customWidth="1"/>
    <col min="10769" max="10769" width="9.28515625" style="47" customWidth="1"/>
    <col min="10770" max="10770" width="10.5703125" style="47" customWidth="1"/>
    <col min="10771" max="10771" width="9.28515625" style="47" customWidth="1"/>
    <col min="10772" max="10772" width="10.5703125" style="47" customWidth="1"/>
    <col min="10773" max="10773" width="9.28515625" style="47" customWidth="1"/>
    <col min="10774" max="10774" width="10.5703125" style="47" customWidth="1"/>
    <col min="10775" max="10775" width="9.28515625" style="47" customWidth="1"/>
    <col min="10776" max="10776" width="10.5703125" style="47" customWidth="1"/>
    <col min="10777" max="10777" width="9.28515625" style="47" customWidth="1"/>
    <col min="10778" max="10778" width="10.5703125" style="47" customWidth="1"/>
    <col min="10779" max="10779" width="9.28515625" style="47" customWidth="1"/>
    <col min="10780" max="10780" width="10.5703125" style="47" customWidth="1"/>
    <col min="10781" max="10781" width="9.28515625" style="47" customWidth="1"/>
    <col min="10782" max="10782" width="10.5703125" style="47" customWidth="1"/>
    <col min="10783" max="10783" width="10.28515625" style="47" customWidth="1"/>
    <col min="10784" max="11008" width="9.140625" style="47" customWidth="1"/>
    <col min="11009" max="11009" width="9" style="47" customWidth="1"/>
    <col min="11010" max="11010" width="3.140625" style="47" customWidth="1"/>
    <col min="11011" max="11011" width="30.42578125" style="47" customWidth="1"/>
    <col min="11012" max="11012" width="10.7109375" style="47" customWidth="1"/>
    <col min="11013" max="11013" width="6.42578125" style="47" customWidth="1"/>
    <col min="11014" max="11014" width="10.5703125" style="47" customWidth="1"/>
    <col min="11015" max="11015" width="9.28515625" style="47" customWidth="1"/>
    <col min="11016" max="11016" width="10.5703125" style="47" customWidth="1"/>
    <col min="11017" max="11017" width="9.28515625" style="47" customWidth="1"/>
    <col min="11018" max="11018" width="10.5703125" style="47" customWidth="1"/>
    <col min="11019" max="11019" width="9.28515625" style="47" customWidth="1"/>
    <col min="11020" max="11020" width="10.5703125" style="47" customWidth="1"/>
    <col min="11021" max="11021" width="9.28515625" style="47" customWidth="1"/>
    <col min="11022" max="11022" width="10.5703125" style="47" customWidth="1"/>
    <col min="11023" max="11023" width="9.28515625" style="47" customWidth="1"/>
    <col min="11024" max="11024" width="10.5703125" style="47" customWidth="1"/>
    <col min="11025" max="11025" width="9.28515625" style="47" customWidth="1"/>
    <col min="11026" max="11026" width="10.5703125" style="47" customWidth="1"/>
    <col min="11027" max="11027" width="9.28515625" style="47" customWidth="1"/>
    <col min="11028" max="11028" width="10.5703125" style="47" customWidth="1"/>
    <col min="11029" max="11029" width="9.28515625" style="47" customWidth="1"/>
    <col min="11030" max="11030" width="10.5703125" style="47" customWidth="1"/>
    <col min="11031" max="11031" width="9.28515625" style="47" customWidth="1"/>
    <col min="11032" max="11032" width="10.5703125" style="47" customWidth="1"/>
    <col min="11033" max="11033" width="9.28515625" style="47" customWidth="1"/>
    <col min="11034" max="11034" width="10.5703125" style="47" customWidth="1"/>
    <col min="11035" max="11035" width="9.28515625" style="47" customWidth="1"/>
    <col min="11036" max="11036" width="10.5703125" style="47" customWidth="1"/>
    <col min="11037" max="11037" width="9.28515625" style="47" customWidth="1"/>
    <col min="11038" max="11038" width="10.5703125" style="47" customWidth="1"/>
    <col min="11039" max="11039" width="10.28515625" style="47" customWidth="1"/>
    <col min="11040" max="11264" width="9.140625" style="47" customWidth="1"/>
    <col min="11265" max="11265" width="9" style="47" customWidth="1"/>
    <col min="11266" max="11266" width="3.140625" style="47" customWidth="1"/>
    <col min="11267" max="11267" width="30.42578125" style="47" customWidth="1"/>
    <col min="11268" max="11268" width="10.7109375" style="47" customWidth="1"/>
    <col min="11269" max="11269" width="6.42578125" style="47" customWidth="1"/>
    <col min="11270" max="11270" width="10.5703125" style="47" customWidth="1"/>
    <col min="11271" max="11271" width="9.28515625" style="47" customWidth="1"/>
    <col min="11272" max="11272" width="10.5703125" style="47" customWidth="1"/>
    <col min="11273" max="11273" width="9.28515625" style="47" customWidth="1"/>
    <col min="11274" max="11274" width="10.5703125" style="47" customWidth="1"/>
    <col min="11275" max="11275" width="9.28515625" style="47" customWidth="1"/>
    <col min="11276" max="11276" width="10.5703125" style="47" customWidth="1"/>
    <col min="11277" max="11277" width="9.28515625" style="47" customWidth="1"/>
    <col min="11278" max="11278" width="10.5703125" style="47" customWidth="1"/>
    <col min="11279" max="11279" width="9.28515625" style="47" customWidth="1"/>
    <col min="11280" max="11280" width="10.5703125" style="47" customWidth="1"/>
    <col min="11281" max="11281" width="9.28515625" style="47" customWidth="1"/>
    <col min="11282" max="11282" width="10.5703125" style="47" customWidth="1"/>
    <col min="11283" max="11283" width="9.28515625" style="47" customWidth="1"/>
    <col min="11284" max="11284" width="10.5703125" style="47" customWidth="1"/>
    <col min="11285" max="11285" width="9.28515625" style="47" customWidth="1"/>
    <col min="11286" max="11286" width="10.5703125" style="47" customWidth="1"/>
    <col min="11287" max="11287" width="9.28515625" style="47" customWidth="1"/>
    <col min="11288" max="11288" width="10.5703125" style="47" customWidth="1"/>
    <col min="11289" max="11289" width="9.28515625" style="47" customWidth="1"/>
    <col min="11290" max="11290" width="10.5703125" style="47" customWidth="1"/>
    <col min="11291" max="11291" width="9.28515625" style="47" customWidth="1"/>
    <col min="11292" max="11292" width="10.5703125" style="47" customWidth="1"/>
    <col min="11293" max="11293" width="9.28515625" style="47" customWidth="1"/>
    <col min="11294" max="11294" width="10.5703125" style="47" customWidth="1"/>
    <col min="11295" max="11295" width="10.28515625" style="47" customWidth="1"/>
    <col min="11296" max="11520" width="9.140625" style="47" customWidth="1"/>
    <col min="11521" max="11521" width="9" style="47" customWidth="1"/>
    <col min="11522" max="11522" width="3.140625" style="47" customWidth="1"/>
    <col min="11523" max="11523" width="30.42578125" style="47" customWidth="1"/>
    <col min="11524" max="11524" width="10.7109375" style="47" customWidth="1"/>
    <col min="11525" max="11525" width="6.42578125" style="47" customWidth="1"/>
    <col min="11526" max="11526" width="10.5703125" style="47" customWidth="1"/>
    <col min="11527" max="11527" width="9.28515625" style="47" customWidth="1"/>
    <col min="11528" max="11528" width="10.5703125" style="47" customWidth="1"/>
    <col min="11529" max="11529" width="9.28515625" style="47" customWidth="1"/>
    <col min="11530" max="11530" width="10.5703125" style="47" customWidth="1"/>
    <col min="11531" max="11531" width="9.28515625" style="47" customWidth="1"/>
    <col min="11532" max="11532" width="10.5703125" style="47" customWidth="1"/>
    <col min="11533" max="11533" width="9.28515625" style="47" customWidth="1"/>
    <col min="11534" max="11534" width="10.5703125" style="47" customWidth="1"/>
    <col min="11535" max="11535" width="9.28515625" style="47" customWidth="1"/>
    <col min="11536" max="11536" width="10.5703125" style="47" customWidth="1"/>
    <col min="11537" max="11537" width="9.28515625" style="47" customWidth="1"/>
    <col min="11538" max="11538" width="10.5703125" style="47" customWidth="1"/>
    <col min="11539" max="11539" width="9.28515625" style="47" customWidth="1"/>
    <col min="11540" max="11540" width="10.5703125" style="47" customWidth="1"/>
    <col min="11541" max="11541" width="9.28515625" style="47" customWidth="1"/>
    <col min="11542" max="11542" width="10.5703125" style="47" customWidth="1"/>
    <col min="11543" max="11543" width="9.28515625" style="47" customWidth="1"/>
    <col min="11544" max="11544" width="10.5703125" style="47" customWidth="1"/>
    <col min="11545" max="11545" width="9.28515625" style="47" customWidth="1"/>
    <col min="11546" max="11546" width="10.5703125" style="47" customWidth="1"/>
    <col min="11547" max="11547" width="9.28515625" style="47" customWidth="1"/>
    <col min="11548" max="11548" width="10.5703125" style="47" customWidth="1"/>
    <col min="11549" max="11549" width="9.28515625" style="47" customWidth="1"/>
    <col min="11550" max="11550" width="10.5703125" style="47" customWidth="1"/>
    <col min="11551" max="11551" width="10.28515625" style="47" customWidth="1"/>
    <col min="11552" max="11776" width="9.140625" style="47" customWidth="1"/>
    <col min="11777" max="11777" width="9" style="47" customWidth="1"/>
    <col min="11778" max="11778" width="3.140625" style="47" customWidth="1"/>
    <col min="11779" max="11779" width="30.42578125" style="47" customWidth="1"/>
    <col min="11780" max="11780" width="10.7109375" style="47" customWidth="1"/>
    <col min="11781" max="11781" width="6.42578125" style="47" customWidth="1"/>
    <col min="11782" max="11782" width="10.5703125" style="47" customWidth="1"/>
    <col min="11783" max="11783" width="9.28515625" style="47" customWidth="1"/>
    <col min="11784" max="11784" width="10.5703125" style="47" customWidth="1"/>
    <col min="11785" max="11785" width="9.28515625" style="47" customWidth="1"/>
    <col min="11786" max="11786" width="10.5703125" style="47" customWidth="1"/>
    <col min="11787" max="11787" width="9.28515625" style="47" customWidth="1"/>
    <col min="11788" max="11788" width="10.5703125" style="47" customWidth="1"/>
    <col min="11789" max="11789" width="9.28515625" style="47" customWidth="1"/>
    <col min="11790" max="11790" width="10.5703125" style="47" customWidth="1"/>
    <col min="11791" max="11791" width="9.28515625" style="47" customWidth="1"/>
    <col min="11792" max="11792" width="10.5703125" style="47" customWidth="1"/>
    <col min="11793" max="11793" width="9.28515625" style="47" customWidth="1"/>
    <col min="11794" max="11794" width="10.5703125" style="47" customWidth="1"/>
    <col min="11795" max="11795" width="9.28515625" style="47" customWidth="1"/>
    <col min="11796" max="11796" width="10.5703125" style="47" customWidth="1"/>
    <col min="11797" max="11797" width="9.28515625" style="47" customWidth="1"/>
    <col min="11798" max="11798" width="10.5703125" style="47" customWidth="1"/>
    <col min="11799" max="11799" width="9.28515625" style="47" customWidth="1"/>
    <col min="11800" max="11800" width="10.5703125" style="47" customWidth="1"/>
    <col min="11801" max="11801" width="9.28515625" style="47" customWidth="1"/>
    <col min="11802" max="11802" width="10.5703125" style="47" customWidth="1"/>
    <col min="11803" max="11803" width="9.28515625" style="47" customWidth="1"/>
    <col min="11804" max="11804" width="10.5703125" style="47" customWidth="1"/>
    <col min="11805" max="11805" width="9.28515625" style="47" customWidth="1"/>
    <col min="11806" max="11806" width="10.5703125" style="47" customWidth="1"/>
    <col min="11807" max="11807" width="10.28515625" style="47" customWidth="1"/>
    <col min="11808" max="12032" width="9.140625" style="47" customWidth="1"/>
    <col min="12033" max="12033" width="9" style="47" customWidth="1"/>
    <col min="12034" max="12034" width="3.140625" style="47" customWidth="1"/>
    <col min="12035" max="12035" width="30.42578125" style="47" customWidth="1"/>
    <col min="12036" max="12036" width="10.7109375" style="47" customWidth="1"/>
    <col min="12037" max="12037" width="6.42578125" style="47" customWidth="1"/>
    <col min="12038" max="12038" width="10.5703125" style="47" customWidth="1"/>
    <col min="12039" max="12039" width="9.28515625" style="47" customWidth="1"/>
    <col min="12040" max="12040" width="10.5703125" style="47" customWidth="1"/>
    <col min="12041" max="12041" width="9.28515625" style="47" customWidth="1"/>
    <col min="12042" max="12042" width="10.5703125" style="47" customWidth="1"/>
    <col min="12043" max="12043" width="9.28515625" style="47" customWidth="1"/>
    <col min="12044" max="12044" width="10.5703125" style="47" customWidth="1"/>
    <col min="12045" max="12045" width="9.28515625" style="47" customWidth="1"/>
    <col min="12046" max="12046" width="10.5703125" style="47" customWidth="1"/>
    <col min="12047" max="12047" width="9.28515625" style="47" customWidth="1"/>
    <col min="12048" max="12048" width="10.5703125" style="47" customWidth="1"/>
    <col min="12049" max="12049" width="9.28515625" style="47" customWidth="1"/>
    <col min="12050" max="12050" width="10.5703125" style="47" customWidth="1"/>
    <col min="12051" max="12051" width="9.28515625" style="47" customWidth="1"/>
    <col min="12052" max="12052" width="10.5703125" style="47" customWidth="1"/>
    <col min="12053" max="12053" width="9.28515625" style="47" customWidth="1"/>
    <col min="12054" max="12054" width="10.5703125" style="47" customWidth="1"/>
    <col min="12055" max="12055" width="9.28515625" style="47" customWidth="1"/>
    <col min="12056" max="12056" width="10.5703125" style="47" customWidth="1"/>
    <col min="12057" max="12057" width="9.28515625" style="47" customWidth="1"/>
    <col min="12058" max="12058" width="10.5703125" style="47" customWidth="1"/>
    <col min="12059" max="12059" width="9.28515625" style="47" customWidth="1"/>
    <col min="12060" max="12060" width="10.5703125" style="47" customWidth="1"/>
    <col min="12061" max="12061" width="9.28515625" style="47" customWidth="1"/>
    <col min="12062" max="12062" width="10.5703125" style="47" customWidth="1"/>
    <col min="12063" max="12063" width="10.28515625" style="47" customWidth="1"/>
    <col min="12064" max="12288" width="9.140625" style="47" customWidth="1"/>
    <col min="12289" max="12289" width="9" style="47" customWidth="1"/>
    <col min="12290" max="12290" width="3.140625" style="47" customWidth="1"/>
    <col min="12291" max="12291" width="30.42578125" style="47" customWidth="1"/>
    <col min="12292" max="12292" width="10.7109375" style="47" customWidth="1"/>
    <col min="12293" max="12293" width="6.42578125" style="47" customWidth="1"/>
    <col min="12294" max="12294" width="10.5703125" style="47" customWidth="1"/>
    <col min="12295" max="12295" width="9.28515625" style="47" customWidth="1"/>
    <col min="12296" max="12296" width="10.5703125" style="47" customWidth="1"/>
    <col min="12297" max="12297" width="9.28515625" style="47" customWidth="1"/>
    <col min="12298" max="12298" width="10.5703125" style="47" customWidth="1"/>
    <col min="12299" max="12299" width="9.28515625" style="47" customWidth="1"/>
    <col min="12300" max="12300" width="10.5703125" style="47" customWidth="1"/>
    <col min="12301" max="12301" width="9.28515625" style="47" customWidth="1"/>
    <col min="12302" max="12302" width="10.5703125" style="47" customWidth="1"/>
    <col min="12303" max="12303" width="9.28515625" style="47" customWidth="1"/>
    <col min="12304" max="12304" width="10.5703125" style="47" customWidth="1"/>
    <col min="12305" max="12305" width="9.28515625" style="47" customWidth="1"/>
    <col min="12306" max="12306" width="10.5703125" style="47" customWidth="1"/>
    <col min="12307" max="12307" width="9.28515625" style="47" customWidth="1"/>
    <col min="12308" max="12308" width="10.5703125" style="47" customWidth="1"/>
    <col min="12309" max="12309" width="9.28515625" style="47" customWidth="1"/>
    <col min="12310" max="12310" width="10.5703125" style="47" customWidth="1"/>
    <col min="12311" max="12311" width="9.28515625" style="47" customWidth="1"/>
    <col min="12312" max="12312" width="10.5703125" style="47" customWidth="1"/>
    <col min="12313" max="12313" width="9.28515625" style="47" customWidth="1"/>
    <col min="12314" max="12314" width="10.5703125" style="47" customWidth="1"/>
    <col min="12315" max="12315" width="9.28515625" style="47" customWidth="1"/>
    <col min="12316" max="12316" width="10.5703125" style="47" customWidth="1"/>
    <col min="12317" max="12317" width="9.28515625" style="47" customWidth="1"/>
    <col min="12318" max="12318" width="10.5703125" style="47" customWidth="1"/>
    <col min="12319" max="12319" width="10.28515625" style="47" customWidth="1"/>
    <col min="12320" max="12544" width="9.140625" style="47" customWidth="1"/>
    <col min="12545" max="12545" width="9" style="47" customWidth="1"/>
    <col min="12546" max="12546" width="3.140625" style="47" customWidth="1"/>
    <col min="12547" max="12547" width="30.42578125" style="47" customWidth="1"/>
    <col min="12548" max="12548" width="10.7109375" style="47" customWidth="1"/>
    <col min="12549" max="12549" width="6.42578125" style="47" customWidth="1"/>
    <col min="12550" max="12550" width="10.5703125" style="47" customWidth="1"/>
    <col min="12551" max="12551" width="9.28515625" style="47" customWidth="1"/>
    <col min="12552" max="12552" width="10.5703125" style="47" customWidth="1"/>
    <col min="12553" max="12553" width="9.28515625" style="47" customWidth="1"/>
    <col min="12554" max="12554" width="10.5703125" style="47" customWidth="1"/>
    <col min="12555" max="12555" width="9.28515625" style="47" customWidth="1"/>
    <col min="12556" max="12556" width="10.5703125" style="47" customWidth="1"/>
    <col min="12557" max="12557" width="9.28515625" style="47" customWidth="1"/>
    <col min="12558" max="12558" width="10.5703125" style="47" customWidth="1"/>
    <col min="12559" max="12559" width="9.28515625" style="47" customWidth="1"/>
    <col min="12560" max="12560" width="10.5703125" style="47" customWidth="1"/>
    <col min="12561" max="12561" width="9.28515625" style="47" customWidth="1"/>
    <col min="12562" max="12562" width="10.5703125" style="47" customWidth="1"/>
    <col min="12563" max="12563" width="9.28515625" style="47" customWidth="1"/>
    <col min="12564" max="12564" width="10.5703125" style="47" customWidth="1"/>
    <col min="12565" max="12565" width="9.28515625" style="47" customWidth="1"/>
    <col min="12566" max="12566" width="10.5703125" style="47" customWidth="1"/>
    <col min="12567" max="12567" width="9.28515625" style="47" customWidth="1"/>
    <col min="12568" max="12568" width="10.5703125" style="47" customWidth="1"/>
    <col min="12569" max="12569" width="9.28515625" style="47" customWidth="1"/>
    <col min="12570" max="12570" width="10.5703125" style="47" customWidth="1"/>
    <col min="12571" max="12571" width="9.28515625" style="47" customWidth="1"/>
    <col min="12572" max="12572" width="10.5703125" style="47" customWidth="1"/>
    <col min="12573" max="12573" width="9.28515625" style="47" customWidth="1"/>
    <col min="12574" max="12574" width="10.5703125" style="47" customWidth="1"/>
    <col min="12575" max="12575" width="10.28515625" style="47" customWidth="1"/>
    <col min="12576" max="12800" width="9.140625" style="47" customWidth="1"/>
    <col min="12801" max="12801" width="9" style="47" customWidth="1"/>
    <col min="12802" max="12802" width="3.140625" style="47" customWidth="1"/>
    <col min="12803" max="12803" width="30.42578125" style="47" customWidth="1"/>
    <col min="12804" max="12804" width="10.7109375" style="47" customWidth="1"/>
    <col min="12805" max="12805" width="6.42578125" style="47" customWidth="1"/>
    <col min="12806" max="12806" width="10.5703125" style="47" customWidth="1"/>
    <col min="12807" max="12807" width="9.28515625" style="47" customWidth="1"/>
    <col min="12808" max="12808" width="10.5703125" style="47" customWidth="1"/>
    <col min="12809" max="12809" width="9.28515625" style="47" customWidth="1"/>
    <col min="12810" max="12810" width="10.5703125" style="47" customWidth="1"/>
    <col min="12811" max="12811" width="9.28515625" style="47" customWidth="1"/>
    <col min="12812" max="12812" width="10.5703125" style="47" customWidth="1"/>
    <col min="12813" max="12813" width="9.28515625" style="47" customWidth="1"/>
    <col min="12814" max="12814" width="10.5703125" style="47" customWidth="1"/>
    <col min="12815" max="12815" width="9.28515625" style="47" customWidth="1"/>
    <col min="12816" max="12816" width="10.5703125" style="47" customWidth="1"/>
    <col min="12817" max="12817" width="9.28515625" style="47" customWidth="1"/>
    <col min="12818" max="12818" width="10.5703125" style="47" customWidth="1"/>
    <col min="12819" max="12819" width="9.28515625" style="47" customWidth="1"/>
    <col min="12820" max="12820" width="10.5703125" style="47" customWidth="1"/>
    <col min="12821" max="12821" width="9.28515625" style="47" customWidth="1"/>
    <col min="12822" max="12822" width="10.5703125" style="47" customWidth="1"/>
    <col min="12823" max="12823" width="9.28515625" style="47" customWidth="1"/>
    <col min="12824" max="12824" width="10.5703125" style="47" customWidth="1"/>
    <col min="12825" max="12825" width="9.28515625" style="47" customWidth="1"/>
    <col min="12826" max="12826" width="10.5703125" style="47" customWidth="1"/>
    <col min="12827" max="12827" width="9.28515625" style="47" customWidth="1"/>
    <col min="12828" max="12828" width="10.5703125" style="47" customWidth="1"/>
    <col min="12829" max="12829" width="9.28515625" style="47" customWidth="1"/>
    <col min="12830" max="12830" width="10.5703125" style="47" customWidth="1"/>
    <col min="12831" max="12831" width="10.28515625" style="47" customWidth="1"/>
    <col min="12832" max="13056" width="9.140625" style="47" customWidth="1"/>
    <col min="13057" max="13057" width="9" style="47" customWidth="1"/>
    <col min="13058" max="13058" width="3.140625" style="47" customWidth="1"/>
    <col min="13059" max="13059" width="30.42578125" style="47" customWidth="1"/>
    <col min="13060" max="13060" width="10.7109375" style="47" customWidth="1"/>
    <col min="13061" max="13061" width="6.42578125" style="47" customWidth="1"/>
    <col min="13062" max="13062" width="10.5703125" style="47" customWidth="1"/>
    <col min="13063" max="13063" width="9.28515625" style="47" customWidth="1"/>
    <col min="13064" max="13064" width="10.5703125" style="47" customWidth="1"/>
    <col min="13065" max="13065" width="9.28515625" style="47" customWidth="1"/>
    <col min="13066" max="13066" width="10.5703125" style="47" customWidth="1"/>
    <col min="13067" max="13067" width="9.28515625" style="47" customWidth="1"/>
    <col min="13068" max="13068" width="10.5703125" style="47" customWidth="1"/>
    <col min="13069" max="13069" width="9.28515625" style="47" customWidth="1"/>
    <col min="13070" max="13070" width="10.5703125" style="47" customWidth="1"/>
    <col min="13071" max="13071" width="9.28515625" style="47" customWidth="1"/>
    <col min="13072" max="13072" width="10.5703125" style="47" customWidth="1"/>
    <col min="13073" max="13073" width="9.28515625" style="47" customWidth="1"/>
    <col min="13074" max="13074" width="10.5703125" style="47" customWidth="1"/>
    <col min="13075" max="13075" width="9.28515625" style="47" customWidth="1"/>
    <col min="13076" max="13076" width="10.5703125" style="47" customWidth="1"/>
    <col min="13077" max="13077" width="9.28515625" style="47" customWidth="1"/>
    <col min="13078" max="13078" width="10.5703125" style="47" customWidth="1"/>
    <col min="13079" max="13079" width="9.28515625" style="47" customWidth="1"/>
    <col min="13080" max="13080" width="10.5703125" style="47" customWidth="1"/>
    <col min="13081" max="13081" width="9.28515625" style="47" customWidth="1"/>
    <col min="13082" max="13082" width="10.5703125" style="47" customWidth="1"/>
    <col min="13083" max="13083" width="9.28515625" style="47" customWidth="1"/>
    <col min="13084" max="13084" width="10.5703125" style="47" customWidth="1"/>
    <col min="13085" max="13085" width="9.28515625" style="47" customWidth="1"/>
    <col min="13086" max="13086" width="10.5703125" style="47" customWidth="1"/>
    <col min="13087" max="13087" width="10.28515625" style="47" customWidth="1"/>
    <col min="13088" max="13312" width="9.140625" style="47" customWidth="1"/>
    <col min="13313" max="13313" width="9" style="47" customWidth="1"/>
    <col min="13314" max="13314" width="3.140625" style="47" customWidth="1"/>
    <col min="13315" max="13315" width="30.42578125" style="47" customWidth="1"/>
    <col min="13316" max="13316" width="10.7109375" style="47" customWidth="1"/>
    <col min="13317" max="13317" width="6.42578125" style="47" customWidth="1"/>
    <col min="13318" max="13318" width="10.5703125" style="47" customWidth="1"/>
    <col min="13319" max="13319" width="9.28515625" style="47" customWidth="1"/>
    <col min="13320" max="13320" width="10.5703125" style="47" customWidth="1"/>
    <col min="13321" max="13321" width="9.28515625" style="47" customWidth="1"/>
    <col min="13322" max="13322" width="10.5703125" style="47" customWidth="1"/>
    <col min="13323" max="13323" width="9.28515625" style="47" customWidth="1"/>
    <col min="13324" max="13324" width="10.5703125" style="47" customWidth="1"/>
    <col min="13325" max="13325" width="9.28515625" style="47" customWidth="1"/>
    <col min="13326" max="13326" width="10.5703125" style="47" customWidth="1"/>
    <col min="13327" max="13327" width="9.28515625" style="47" customWidth="1"/>
    <col min="13328" max="13328" width="10.5703125" style="47" customWidth="1"/>
    <col min="13329" max="13329" width="9.28515625" style="47" customWidth="1"/>
    <col min="13330" max="13330" width="10.5703125" style="47" customWidth="1"/>
    <col min="13331" max="13331" width="9.28515625" style="47" customWidth="1"/>
    <col min="13332" max="13332" width="10.5703125" style="47" customWidth="1"/>
    <col min="13333" max="13333" width="9.28515625" style="47" customWidth="1"/>
    <col min="13334" max="13334" width="10.5703125" style="47" customWidth="1"/>
    <col min="13335" max="13335" width="9.28515625" style="47" customWidth="1"/>
    <col min="13336" max="13336" width="10.5703125" style="47" customWidth="1"/>
    <col min="13337" max="13337" width="9.28515625" style="47" customWidth="1"/>
    <col min="13338" max="13338" width="10.5703125" style="47" customWidth="1"/>
    <col min="13339" max="13339" width="9.28515625" style="47" customWidth="1"/>
    <col min="13340" max="13340" width="10.5703125" style="47" customWidth="1"/>
    <col min="13341" max="13341" width="9.28515625" style="47" customWidth="1"/>
    <col min="13342" max="13342" width="10.5703125" style="47" customWidth="1"/>
    <col min="13343" max="13343" width="10.28515625" style="47" customWidth="1"/>
    <col min="13344" max="13568" width="9.140625" style="47" customWidth="1"/>
    <col min="13569" max="13569" width="9" style="47" customWidth="1"/>
    <col min="13570" max="13570" width="3.140625" style="47" customWidth="1"/>
    <col min="13571" max="13571" width="30.42578125" style="47" customWidth="1"/>
    <col min="13572" max="13572" width="10.7109375" style="47" customWidth="1"/>
    <col min="13573" max="13573" width="6.42578125" style="47" customWidth="1"/>
    <col min="13574" max="13574" width="10.5703125" style="47" customWidth="1"/>
    <col min="13575" max="13575" width="9.28515625" style="47" customWidth="1"/>
    <col min="13576" max="13576" width="10.5703125" style="47" customWidth="1"/>
    <col min="13577" max="13577" width="9.28515625" style="47" customWidth="1"/>
    <col min="13578" max="13578" width="10.5703125" style="47" customWidth="1"/>
    <col min="13579" max="13579" width="9.28515625" style="47" customWidth="1"/>
    <col min="13580" max="13580" width="10.5703125" style="47" customWidth="1"/>
    <col min="13581" max="13581" width="9.28515625" style="47" customWidth="1"/>
    <col min="13582" max="13582" width="10.5703125" style="47" customWidth="1"/>
    <col min="13583" max="13583" width="9.28515625" style="47" customWidth="1"/>
    <col min="13584" max="13584" width="10.5703125" style="47" customWidth="1"/>
    <col min="13585" max="13585" width="9.28515625" style="47" customWidth="1"/>
    <col min="13586" max="13586" width="10.5703125" style="47" customWidth="1"/>
    <col min="13587" max="13587" width="9.28515625" style="47" customWidth="1"/>
    <col min="13588" max="13588" width="10.5703125" style="47" customWidth="1"/>
    <col min="13589" max="13589" width="9.28515625" style="47" customWidth="1"/>
    <col min="13590" max="13590" width="10.5703125" style="47" customWidth="1"/>
    <col min="13591" max="13591" width="9.28515625" style="47" customWidth="1"/>
    <col min="13592" max="13592" width="10.5703125" style="47" customWidth="1"/>
    <col min="13593" max="13593" width="9.28515625" style="47" customWidth="1"/>
    <col min="13594" max="13594" width="10.5703125" style="47" customWidth="1"/>
    <col min="13595" max="13595" width="9.28515625" style="47" customWidth="1"/>
    <col min="13596" max="13596" width="10.5703125" style="47" customWidth="1"/>
    <col min="13597" max="13597" width="9.28515625" style="47" customWidth="1"/>
    <col min="13598" max="13598" width="10.5703125" style="47" customWidth="1"/>
    <col min="13599" max="13599" width="10.28515625" style="47" customWidth="1"/>
    <col min="13600" max="13824" width="9.140625" style="47" customWidth="1"/>
    <col min="13825" max="13825" width="9" style="47" customWidth="1"/>
    <col min="13826" max="13826" width="3.140625" style="47" customWidth="1"/>
    <col min="13827" max="13827" width="30.42578125" style="47" customWidth="1"/>
    <col min="13828" max="13828" width="10.7109375" style="47" customWidth="1"/>
    <col min="13829" max="13829" width="6.42578125" style="47" customWidth="1"/>
    <col min="13830" max="13830" width="10.5703125" style="47" customWidth="1"/>
    <col min="13831" max="13831" width="9.28515625" style="47" customWidth="1"/>
    <col min="13832" max="13832" width="10.5703125" style="47" customWidth="1"/>
    <col min="13833" max="13833" width="9.28515625" style="47" customWidth="1"/>
    <col min="13834" max="13834" width="10.5703125" style="47" customWidth="1"/>
    <col min="13835" max="13835" width="9.28515625" style="47" customWidth="1"/>
    <col min="13836" max="13836" width="10.5703125" style="47" customWidth="1"/>
    <col min="13837" max="13837" width="9.28515625" style="47" customWidth="1"/>
    <col min="13838" max="13838" width="10.5703125" style="47" customWidth="1"/>
    <col min="13839" max="13839" width="9.28515625" style="47" customWidth="1"/>
    <col min="13840" max="13840" width="10.5703125" style="47" customWidth="1"/>
    <col min="13841" max="13841" width="9.28515625" style="47" customWidth="1"/>
    <col min="13842" max="13842" width="10.5703125" style="47" customWidth="1"/>
    <col min="13843" max="13843" width="9.28515625" style="47" customWidth="1"/>
    <col min="13844" max="13844" width="10.5703125" style="47" customWidth="1"/>
    <col min="13845" max="13845" width="9.28515625" style="47" customWidth="1"/>
    <col min="13846" max="13846" width="10.5703125" style="47" customWidth="1"/>
    <col min="13847" max="13847" width="9.28515625" style="47" customWidth="1"/>
    <col min="13848" max="13848" width="10.5703125" style="47" customWidth="1"/>
    <col min="13849" max="13849" width="9.28515625" style="47" customWidth="1"/>
    <col min="13850" max="13850" width="10.5703125" style="47" customWidth="1"/>
    <col min="13851" max="13851" width="9.28515625" style="47" customWidth="1"/>
    <col min="13852" max="13852" width="10.5703125" style="47" customWidth="1"/>
    <col min="13853" max="13853" width="9.28515625" style="47" customWidth="1"/>
    <col min="13854" max="13854" width="10.5703125" style="47" customWidth="1"/>
    <col min="13855" max="13855" width="10.28515625" style="47" customWidth="1"/>
    <col min="13856" max="14080" width="9.140625" style="47" customWidth="1"/>
    <col min="14081" max="14081" width="9" style="47" customWidth="1"/>
    <col min="14082" max="14082" width="3.140625" style="47" customWidth="1"/>
    <col min="14083" max="14083" width="30.42578125" style="47" customWidth="1"/>
    <col min="14084" max="14084" width="10.7109375" style="47" customWidth="1"/>
    <col min="14085" max="14085" width="6.42578125" style="47" customWidth="1"/>
    <col min="14086" max="14086" width="10.5703125" style="47" customWidth="1"/>
    <col min="14087" max="14087" width="9.28515625" style="47" customWidth="1"/>
    <col min="14088" max="14088" width="10.5703125" style="47" customWidth="1"/>
    <col min="14089" max="14089" width="9.28515625" style="47" customWidth="1"/>
    <col min="14090" max="14090" width="10.5703125" style="47" customWidth="1"/>
    <col min="14091" max="14091" width="9.28515625" style="47" customWidth="1"/>
    <col min="14092" max="14092" width="10.5703125" style="47" customWidth="1"/>
    <col min="14093" max="14093" width="9.28515625" style="47" customWidth="1"/>
    <col min="14094" max="14094" width="10.5703125" style="47" customWidth="1"/>
    <col min="14095" max="14095" width="9.28515625" style="47" customWidth="1"/>
    <col min="14096" max="14096" width="10.5703125" style="47" customWidth="1"/>
    <col min="14097" max="14097" width="9.28515625" style="47" customWidth="1"/>
    <col min="14098" max="14098" width="10.5703125" style="47" customWidth="1"/>
    <col min="14099" max="14099" width="9.28515625" style="47" customWidth="1"/>
    <col min="14100" max="14100" width="10.5703125" style="47" customWidth="1"/>
    <col min="14101" max="14101" width="9.28515625" style="47" customWidth="1"/>
    <col min="14102" max="14102" width="10.5703125" style="47" customWidth="1"/>
    <col min="14103" max="14103" width="9.28515625" style="47" customWidth="1"/>
    <col min="14104" max="14104" width="10.5703125" style="47" customWidth="1"/>
    <col min="14105" max="14105" width="9.28515625" style="47" customWidth="1"/>
    <col min="14106" max="14106" width="10.5703125" style="47" customWidth="1"/>
    <col min="14107" max="14107" width="9.28515625" style="47" customWidth="1"/>
    <col min="14108" max="14108" width="10.5703125" style="47" customWidth="1"/>
    <col min="14109" max="14109" width="9.28515625" style="47" customWidth="1"/>
    <col min="14110" max="14110" width="10.5703125" style="47" customWidth="1"/>
    <col min="14111" max="14111" width="10.28515625" style="47" customWidth="1"/>
    <col min="14112" max="14336" width="9.140625" style="47" customWidth="1"/>
    <col min="14337" max="14337" width="9" style="47" customWidth="1"/>
    <col min="14338" max="14338" width="3.140625" style="47" customWidth="1"/>
    <col min="14339" max="14339" width="30.42578125" style="47" customWidth="1"/>
    <col min="14340" max="14340" width="10.7109375" style="47" customWidth="1"/>
    <col min="14341" max="14341" width="6.42578125" style="47" customWidth="1"/>
    <col min="14342" max="14342" width="10.5703125" style="47" customWidth="1"/>
    <col min="14343" max="14343" width="9.28515625" style="47" customWidth="1"/>
    <col min="14344" max="14344" width="10.5703125" style="47" customWidth="1"/>
    <col min="14345" max="14345" width="9.28515625" style="47" customWidth="1"/>
    <col min="14346" max="14346" width="10.5703125" style="47" customWidth="1"/>
    <col min="14347" max="14347" width="9.28515625" style="47" customWidth="1"/>
    <col min="14348" max="14348" width="10.5703125" style="47" customWidth="1"/>
    <col min="14349" max="14349" width="9.28515625" style="47" customWidth="1"/>
    <col min="14350" max="14350" width="10.5703125" style="47" customWidth="1"/>
    <col min="14351" max="14351" width="9.28515625" style="47" customWidth="1"/>
    <col min="14352" max="14352" width="10.5703125" style="47" customWidth="1"/>
    <col min="14353" max="14353" width="9.28515625" style="47" customWidth="1"/>
    <col min="14354" max="14354" width="10.5703125" style="47" customWidth="1"/>
    <col min="14355" max="14355" width="9.28515625" style="47" customWidth="1"/>
    <col min="14356" max="14356" width="10.5703125" style="47" customWidth="1"/>
    <col min="14357" max="14357" width="9.28515625" style="47" customWidth="1"/>
    <col min="14358" max="14358" width="10.5703125" style="47" customWidth="1"/>
    <col min="14359" max="14359" width="9.28515625" style="47" customWidth="1"/>
    <col min="14360" max="14360" width="10.5703125" style="47" customWidth="1"/>
    <col min="14361" max="14361" width="9.28515625" style="47" customWidth="1"/>
    <col min="14362" max="14362" width="10.5703125" style="47" customWidth="1"/>
    <col min="14363" max="14363" width="9.28515625" style="47" customWidth="1"/>
    <col min="14364" max="14364" width="10.5703125" style="47" customWidth="1"/>
    <col min="14365" max="14365" width="9.28515625" style="47" customWidth="1"/>
    <col min="14366" max="14366" width="10.5703125" style="47" customWidth="1"/>
    <col min="14367" max="14367" width="10.28515625" style="47" customWidth="1"/>
    <col min="14368" max="14592" width="9.140625" style="47" customWidth="1"/>
    <col min="14593" max="14593" width="9" style="47" customWidth="1"/>
    <col min="14594" max="14594" width="3.140625" style="47" customWidth="1"/>
    <col min="14595" max="14595" width="30.42578125" style="47" customWidth="1"/>
    <col min="14596" max="14596" width="10.7109375" style="47" customWidth="1"/>
    <col min="14597" max="14597" width="6.42578125" style="47" customWidth="1"/>
    <col min="14598" max="14598" width="10.5703125" style="47" customWidth="1"/>
    <col min="14599" max="14599" width="9.28515625" style="47" customWidth="1"/>
    <col min="14600" max="14600" width="10.5703125" style="47" customWidth="1"/>
    <col min="14601" max="14601" width="9.28515625" style="47" customWidth="1"/>
    <col min="14602" max="14602" width="10.5703125" style="47" customWidth="1"/>
    <col min="14603" max="14603" width="9.28515625" style="47" customWidth="1"/>
    <col min="14604" max="14604" width="10.5703125" style="47" customWidth="1"/>
    <col min="14605" max="14605" width="9.28515625" style="47" customWidth="1"/>
    <col min="14606" max="14606" width="10.5703125" style="47" customWidth="1"/>
    <col min="14607" max="14607" width="9.28515625" style="47" customWidth="1"/>
    <col min="14608" max="14608" width="10.5703125" style="47" customWidth="1"/>
    <col min="14609" max="14609" width="9.28515625" style="47" customWidth="1"/>
    <col min="14610" max="14610" width="10.5703125" style="47" customWidth="1"/>
    <col min="14611" max="14611" width="9.28515625" style="47" customWidth="1"/>
    <col min="14612" max="14612" width="10.5703125" style="47" customWidth="1"/>
    <col min="14613" max="14613" width="9.28515625" style="47" customWidth="1"/>
    <col min="14614" max="14614" width="10.5703125" style="47" customWidth="1"/>
    <col min="14615" max="14615" width="9.28515625" style="47" customWidth="1"/>
    <col min="14616" max="14616" width="10.5703125" style="47" customWidth="1"/>
    <col min="14617" max="14617" width="9.28515625" style="47" customWidth="1"/>
    <col min="14618" max="14618" width="10.5703125" style="47" customWidth="1"/>
    <col min="14619" max="14619" width="9.28515625" style="47" customWidth="1"/>
    <col min="14620" max="14620" width="10.5703125" style="47" customWidth="1"/>
    <col min="14621" max="14621" width="9.28515625" style="47" customWidth="1"/>
    <col min="14622" max="14622" width="10.5703125" style="47" customWidth="1"/>
    <col min="14623" max="14623" width="10.28515625" style="47" customWidth="1"/>
    <col min="14624" max="14848" width="9.140625" style="47" customWidth="1"/>
    <col min="14849" max="14849" width="9" style="47" customWidth="1"/>
    <col min="14850" max="14850" width="3.140625" style="47" customWidth="1"/>
    <col min="14851" max="14851" width="30.42578125" style="47" customWidth="1"/>
    <col min="14852" max="14852" width="10.7109375" style="47" customWidth="1"/>
    <col min="14853" max="14853" width="6.42578125" style="47" customWidth="1"/>
    <col min="14854" max="14854" width="10.5703125" style="47" customWidth="1"/>
    <col min="14855" max="14855" width="9.28515625" style="47" customWidth="1"/>
    <col min="14856" max="14856" width="10.5703125" style="47" customWidth="1"/>
    <col min="14857" max="14857" width="9.28515625" style="47" customWidth="1"/>
    <col min="14858" max="14858" width="10.5703125" style="47" customWidth="1"/>
    <col min="14859" max="14859" width="9.28515625" style="47" customWidth="1"/>
    <col min="14860" max="14860" width="10.5703125" style="47" customWidth="1"/>
    <col min="14861" max="14861" width="9.28515625" style="47" customWidth="1"/>
    <col min="14862" max="14862" width="10.5703125" style="47" customWidth="1"/>
    <col min="14863" max="14863" width="9.28515625" style="47" customWidth="1"/>
    <col min="14864" max="14864" width="10.5703125" style="47" customWidth="1"/>
    <col min="14865" max="14865" width="9.28515625" style="47" customWidth="1"/>
    <col min="14866" max="14866" width="10.5703125" style="47" customWidth="1"/>
    <col min="14867" max="14867" width="9.28515625" style="47" customWidth="1"/>
    <col min="14868" max="14868" width="10.5703125" style="47" customWidth="1"/>
    <col min="14869" max="14869" width="9.28515625" style="47" customWidth="1"/>
    <col min="14870" max="14870" width="10.5703125" style="47" customWidth="1"/>
    <col min="14871" max="14871" width="9.28515625" style="47" customWidth="1"/>
    <col min="14872" max="14872" width="10.5703125" style="47" customWidth="1"/>
    <col min="14873" max="14873" width="9.28515625" style="47" customWidth="1"/>
    <col min="14874" max="14874" width="10.5703125" style="47" customWidth="1"/>
    <col min="14875" max="14875" width="9.28515625" style="47" customWidth="1"/>
    <col min="14876" max="14876" width="10.5703125" style="47" customWidth="1"/>
    <col min="14877" max="14877" width="9.28515625" style="47" customWidth="1"/>
    <col min="14878" max="14878" width="10.5703125" style="47" customWidth="1"/>
    <col min="14879" max="14879" width="10.28515625" style="47" customWidth="1"/>
    <col min="14880" max="15104" width="9.140625" style="47" customWidth="1"/>
    <col min="15105" max="15105" width="9" style="47" customWidth="1"/>
    <col min="15106" max="15106" width="3.140625" style="47" customWidth="1"/>
    <col min="15107" max="15107" width="30.42578125" style="47" customWidth="1"/>
    <col min="15108" max="15108" width="10.7109375" style="47" customWidth="1"/>
    <col min="15109" max="15109" width="6.42578125" style="47" customWidth="1"/>
    <col min="15110" max="15110" width="10.5703125" style="47" customWidth="1"/>
    <col min="15111" max="15111" width="9.28515625" style="47" customWidth="1"/>
    <col min="15112" max="15112" width="10.5703125" style="47" customWidth="1"/>
    <col min="15113" max="15113" width="9.28515625" style="47" customWidth="1"/>
    <col min="15114" max="15114" width="10.5703125" style="47" customWidth="1"/>
    <col min="15115" max="15115" width="9.28515625" style="47" customWidth="1"/>
    <col min="15116" max="15116" width="10.5703125" style="47" customWidth="1"/>
    <col min="15117" max="15117" width="9.28515625" style="47" customWidth="1"/>
    <col min="15118" max="15118" width="10.5703125" style="47" customWidth="1"/>
    <col min="15119" max="15119" width="9.28515625" style="47" customWidth="1"/>
    <col min="15120" max="15120" width="10.5703125" style="47" customWidth="1"/>
    <col min="15121" max="15121" width="9.28515625" style="47" customWidth="1"/>
    <col min="15122" max="15122" width="10.5703125" style="47" customWidth="1"/>
    <col min="15123" max="15123" width="9.28515625" style="47" customWidth="1"/>
    <col min="15124" max="15124" width="10.5703125" style="47" customWidth="1"/>
    <col min="15125" max="15125" width="9.28515625" style="47" customWidth="1"/>
    <col min="15126" max="15126" width="10.5703125" style="47" customWidth="1"/>
    <col min="15127" max="15127" width="9.28515625" style="47" customWidth="1"/>
    <col min="15128" max="15128" width="10.5703125" style="47" customWidth="1"/>
    <col min="15129" max="15129" width="9.28515625" style="47" customWidth="1"/>
    <col min="15130" max="15130" width="10.5703125" style="47" customWidth="1"/>
    <col min="15131" max="15131" width="9.28515625" style="47" customWidth="1"/>
    <col min="15132" max="15132" width="10.5703125" style="47" customWidth="1"/>
    <col min="15133" max="15133" width="9.28515625" style="47" customWidth="1"/>
    <col min="15134" max="15134" width="10.5703125" style="47" customWidth="1"/>
    <col min="15135" max="15135" width="10.28515625" style="47" customWidth="1"/>
    <col min="15136" max="15360" width="9.140625" style="47" customWidth="1"/>
    <col min="15361" max="15361" width="9" style="47" customWidth="1"/>
    <col min="15362" max="15362" width="3.140625" style="47" customWidth="1"/>
    <col min="15363" max="15363" width="30.42578125" style="47" customWidth="1"/>
    <col min="15364" max="15364" width="10.7109375" style="47" customWidth="1"/>
    <col min="15365" max="15365" width="6.42578125" style="47" customWidth="1"/>
    <col min="15366" max="15366" width="10.5703125" style="47" customWidth="1"/>
    <col min="15367" max="15367" width="9.28515625" style="47" customWidth="1"/>
    <col min="15368" max="15368" width="10.5703125" style="47" customWidth="1"/>
    <col min="15369" max="15369" width="9.28515625" style="47" customWidth="1"/>
    <col min="15370" max="15370" width="10.5703125" style="47" customWidth="1"/>
    <col min="15371" max="15371" width="9.28515625" style="47" customWidth="1"/>
    <col min="15372" max="15372" width="10.5703125" style="47" customWidth="1"/>
    <col min="15373" max="15373" width="9.28515625" style="47" customWidth="1"/>
    <col min="15374" max="15374" width="10.5703125" style="47" customWidth="1"/>
    <col min="15375" max="15375" width="9.28515625" style="47" customWidth="1"/>
    <col min="15376" max="15376" width="10.5703125" style="47" customWidth="1"/>
    <col min="15377" max="15377" width="9.28515625" style="47" customWidth="1"/>
    <col min="15378" max="15378" width="10.5703125" style="47" customWidth="1"/>
    <col min="15379" max="15379" width="9.28515625" style="47" customWidth="1"/>
    <col min="15380" max="15380" width="10.5703125" style="47" customWidth="1"/>
    <col min="15381" max="15381" width="9.28515625" style="47" customWidth="1"/>
    <col min="15382" max="15382" width="10.5703125" style="47" customWidth="1"/>
    <col min="15383" max="15383" width="9.28515625" style="47" customWidth="1"/>
    <col min="15384" max="15384" width="10.5703125" style="47" customWidth="1"/>
    <col min="15385" max="15385" width="9.28515625" style="47" customWidth="1"/>
    <col min="15386" max="15386" width="10.5703125" style="47" customWidth="1"/>
    <col min="15387" max="15387" width="9.28515625" style="47" customWidth="1"/>
    <col min="15388" max="15388" width="10.5703125" style="47" customWidth="1"/>
    <col min="15389" max="15389" width="9.28515625" style="47" customWidth="1"/>
    <col min="15390" max="15390" width="10.5703125" style="47" customWidth="1"/>
    <col min="15391" max="15391" width="10.28515625" style="47" customWidth="1"/>
    <col min="15392" max="15616" width="9.140625" style="47" customWidth="1"/>
    <col min="15617" max="15617" width="9" style="47" customWidth="1"/>
    <col min="15618" max="15618" width="3.140625" style="47" customWidth="1"/>
    <col min="15619" max="15619" width="30.42578125" style="47" customWidth="1"/>
    <col min="15620" max="15620" width="10.7109375" style="47" customWidth="1"/>
    <col min="15621" max="15621" width="6.42578125" style="47" customWidth="1"/>
    <col min="15622" max="15622" width="10.5703125" style="47" customWidth="1"/>
    <col min="15623" max="15623" width="9.28515625" style="47" customWidth="1"/>
    <col min="15624" max="15624" width="10.5703125" style="47" customWidth="1"/>
    <col min="15625" max="15625" width="9.28515625" style="47" customWidth="1"/>
    <col min="15626" max="15626" width="10.5703125" style="47" customWidth="1"/>
    <col min="15627" max="15627" width="9.28515625" style="47" customWidth="1"/>
    <col min="15628" max="15628" width="10.5703125" style="47" customWidth="1"/>
    <col min="15629" max="15629" width="9.28515625" style="47" customWidth="1"/>
    <col min="15630" max="15630" width="10.5703125" style="47" customWidth="1"/>
    <col min="15631" max="15631" width="9.28515625" style="47" customWidth="1"/>
    <col min="15632" max="15632" width="10.5703125" style="47" customWidth="1"/>
    <col min="15633" max="15633" width="9.28515625" style="47" customWidth="1"/>
    <col min="15634" max="15634" width="10.5703125" style="47" customWidth="1"/>
    <col min="15635" max="15635" width="9.28515625" style="47" customWidth="1"/>
    <col min="15636" max="15636" width="10.5703125" style="47" customWidth="1"/>
    <col min="15637" max="15637" width="9.28515625" style="47" customWidth="1"/>
    <col min="15638" max="15638" width="10.5703125" style="47" customWidth="1"/>
    <col min="15639" max="15639" width="9.28515625" style="47" customWidth="1"/>
    <col min="15640" max="15640" width="10.5703125" style="47" customWidth="1"/>
    <col min="15641" max="15641" width="9.28515625" style="47" customWidth="1"/>
    <col min="15642" max="15642" width="10.5703125" style="47" customWidth="1"/>
    <col min="15643" max="15643" width="9.28515625" style="47" customWidth="1"/>
    <col min="15644" max="15644" width="10.5703125" style="47" customWidth="1"/>
    <col min="15645" max="15645" width="9.28515625" style="47" customWidth="1"/>
    <col min="15646" max="15646" width="10.5703125" style="47" customWidth="1"/>
    <col min="15647" max="15647" width="10.28515625" style="47" customWidth="1"/>
    <col min="15648" max="15872" width="9.140625" style="47" customWidth="1"/>
    <col min="15873" max="15873" width="9" style="47" customWidth="1"/>
    <col min="15874" max="15874" width="3.140625" style="47" customWidth="1"/>
    <col min="15875" max="15875" width="30.42578125" style="47" customWidth="1"/>
    <col min="15876" max="15876" width="10.7109375" style="47" customWidth="1"/>
    <col min="15877" max="15877" width="6.42578125" style="47" customWidth="1"/>
    <col min="15878" max="15878" width="10.5703125" style="47" customWidth="1"/>
    <col min="15879" max="15879" width="9.28515625" style="47" customWidth="1"/>
    <col min="15880" max="15880" width="10.5703125" style="47" customWidth="1"/>
    <col min="15881" max="15881" width="9.28515625" style="47" customWidth="1"/>
    <col min="15882" max="15882" width="10.5703125" style="47" customWidth="1"/>
    <col min="15883" max="15883" width="9.28515625" style="47" customWidth="1"/>
    <col min="15884" max="15884" width="10.5703125" style="47" customWidth="1"/>
    <col min="15885" max="15885" width="9.28515625" style="47" customWidth="1"/>
    <col min="15886" max="15886" width="10.5703125" style="47" customWidth="1"/>
    <col min="15887" max="15887" width="9.28515625" style="47" customWidth="1"/>
    <col min="15888" max="15888" width="10.5703125" style="47" customWidth="1"/>
    <col min="15889" max="15889" width="9.28515625" style="47" customWidth="1"/>
    <col min="15890" max="15890" width="10.5703125" style="47" customWidth="1"/>
    <col min="15891" max="15891" width="9.28515625" style="47" customWidth="1"/>
    <col min="15892" max="15892" width="10.5703125" style="47" customWidth="1"/>
    <col min="15893" max="15893" width="9.28515625" style="47" customWidth="1"/>
    <col min="15894" max="15894" width="10.5703125" style="47" customWidth="1"/>
    <col min="15895" max="15895" width="9.28515625" style="47" customWidth="1"/>
    <col min="15896" max="15896" width="10.5703125" style="47" customWidth="1"/>
    <col min="15897" max="15897" width="9.28515625" style="47" customWidth="1"/>
    <col min="15898" max="15898" width="10.5703125" style="47" customWidth="1"/>
    <col min="15899" max="15899" width="9.28515625" style="47" customWidth="1"/>
    <col min="15900" max="15900" width="10.5703125" style="47" customWidth="1"/>
    <col min="15901" max="15901" width="9.28515625" style="47" customWidth="1"/>
    <col min="15902" max="15902" width="10.5703125" style="47" customWidth="1"/>
    <col min="15903" max="15903" width="10.28515625" style="47" customWidth="1"/>
    <col min="15904" max="16128" width="9.140625" style="47" customWidth="1"/>
    <col min="16129" max="16129" width="9" style="47" customWidth="1"/>
    <col min="16130" max="16130" width="3.140625" style="47" customWidth="1"/>
    <col min="16131" max="16131" width="30.42578125" style="47" customWidth="1"/>
    <col min="16132" max="16132" width="10.7109375" style="47" customWidth="1"/>
    <col min="16133" max="16133" width="6.42578125" style="47" customWidth="1"/>
    <col min="16134" max="16134" width="10.5703125" style="47" customWidth="1"/>
    <col min="16135" max="16135" width="9.28515625" style="47" customWidth="1"/>
    <col min="16136" max="16136" width="10.5703125" style="47" customWidth="1"/>
    <col min="16137" max="16137" width="9.28515625" style="47" customWidth="1"/>
    <col min="16138" max="16138" width="10.5703125" style="47" customWidth="1"/>
    <col min="16139" max="16139" width="9.28515625" style="47" customWidth="1"/>
    <col min="16140" max="16140" width="10.5703125" style="47" customWidth="1"/>
    <col min="16141" max="16141" width="9.28515625" style="47" customWidth="1"/>
    <col min="16142" max="16142" width="10.5703125" style="47" customWidth="1"/>
    <col min="16143" max="16143" width="9.28515625" style="47" customWidth="1"/>
    <col min="16144" max="16144" width="10.5703125" style="47" customWidth="1"/>
    <col min="16145" max="16145" width="9.28515625" style="47" customWidth="1"/>
    <col min="16146" max="16146" width="10.5703125" style="47" customWidth="1"/>
    <col min="16147" max="16147" width="9.28515625" style="47" customWidth="1"/>
    <col min="16148" max="16148" width="10.5703125" style="47" customWidth="1"/>
    <col min="16149" max="16149" width="9.28515625" style="47" customWidth="1"/>
    <col min="16150" max="16150" width="10.5703125" style="47" customWidth="1"/>
    <col min="16151" max="16151" width="9.28515625" style="47" customWidth="1"/>
    <col min="16152" max="16152" width="10.5703125" style="47" customWidth="1"/>
    <col min="16153" max="16153" width="9.28515625" style="47" customWidth="1"/>
    <col min="16154" max="16154" width="10.5703125" style="47" customWidth="1"/>
    <col min="16155" max="16155" width="9.28515625" style="47" customWidth="1"/>
    <col min="16156" max="16156" width="10.5703125" style="47" customWidth="1"/>
    <col min="16157" max="16157" width="9.28515625" style="47" customWidth="1"/>
    <col min="16158" max="16158" width="10.5703125" style="47" customWidth="1"/>
    <col min="16159" max="16159" width="10.28515625" style="47" customWidth="1"/>
    <col min="16160" max="16384" width="9.140625" style="47" customWidth="1"/>
  </cols>
  <sheetData>
    <row r="2" spans="1:38" ht="12.75" customHeight="1" x14ac:dyDescent="0.25">
      <c r="A2" s="10" t="s">
        <v>23</v>
      </c>
    </row>
    <row r="4" spans="1:38" ht="12.75" customHeight="1" x14ac:dyDescent="0.25">
      <c r="A4" s="47" t="s">
        <v>545</v>
      </c>
      <c r="B4" s="118">
        <v>46100</v>
      </c>
      <c r="R4" s="10"/>
    </row>
    <row r="5" spans="1:38" ht="12.75" customHeight="1" x14ac:dyDescent="0.25">
      <c r="R5" s="10"/>
    </row>
    <row r="6" spans="1:38" ht="12.75" customHeight="1" x14ac:dyDescent="0.25">
      <c r="B6" s="148" t="s">
        <v>60</v>
      </c>
      <c r="C6" s="149"/>
      <c r="D6" s="149"/>
      <c r="E6" s="149"/>
      <c r="F6" s="149"/>
      <c r="G6" s="149"/>
      <c r="H6" s="149"/>
      <c r="I6" s="149"/>
      <c r="J6" s="149"/>
      <c r="K6" s="149"/>
      <c r="L6" s="149"/>
      <c r="M6" s="149"/>
    </row>
    <row r="7" spans="1:38" ht="12.75" customHeight="1" x14ac:dyDescent="0.25">
      <c r="B7" s="148" t="s">
        <v>61</v>
      </c>
      <c r="C7" s="149"/>
      <c r="D7" s="149"/>
      <c r="E7" s="149"/>
      <c r="F7" s="149"/>
      <c r="G7" s="149"/>
      <c r="H7" s="149"/>
      <c r="I7" s="149"/>
      <c r="J7" s="149"/>
      <c r="K7" s="149"/>
      <c r="L7" s="149"/>
      <c r="M7" s="149"/>
    </row>
    <row r="9" spans="1:38" customFormat="1" ht="15" x14ac:dyDescent="0.25">
      <c r="A9" t="s">
        <v>436</v>
      </c>
      <c r="B9" t="s">
        <v>437</v>
      </c>
      <c r="C9" t="s">
        <v>438</v>
      </c>
    </row>
    <row r="10" spans="1:38" customFormat="1" ht="15" x14ac:dyDescent="0.25">
      <c r="A10" t="s">
        <v>439</v>
      </c>
      <c r="F10" t="s">
        <v>440</v>
      </c>
    </row>
    <row r="11" spans="1:38" customFormat="1" ht="15" x14ac:dyDescent="0.25">
      <c r="A11" t="s">
        <v>441</v>
      </c>
      <c r="F11" t="s">
        <v>442</v>
      </c>
    </row>
    <row r="12" spans="1:38" customFormat="1" ht="15" x14ac:dyDescent="0.25">
      <c r="H12" s="90" t="s">
        <v>62</v>
      </c>
      <c r="I12" s="90" t="s">
        <v>62</v>
      </c>
      <c r="J12" s="90" t="s">
        <v>63</v>
      </c>
      <c r="K12" s="90" t="s">
        <v>63</v>
      </c>
      <c r="L12" s="90" t="s">
        <v>64</v>
      </c>
      <c r="M12" s="90" t="s">
        <v>64</v>
      </c>
      <c r="N12" s="90" t="s">
        <v>65</v>
      </c>
      <c r="O12" s="90" t="s">
        <v>65</v>
      </c>
      <c r="P12" s="90" t="s">
        <v>66</v>
      </c>
      <c r="Q12" s="90" t="s">
        <v>66</v>
      </c>
      <c r="R12" s="90" t="s">
        <v>67</v>
      </c>
      <c r="S12" s="90" t="s">
        <v>67</v>
      </c>
      <c r="T12" s="90" t="s">
        <v>68</v>
      </c>
      <c r="U12" s="90" t="s">
        <v>68</v>
      </c>
      <c r="V12" s="90" t="s">
        <v>69</v>
      </c>
      <c r="W12" s="90" t="s">
        <v>69</v>
      </c>
      <c r="X12" s="90" t="s">
        <v>70</v>
      </c>
      <c r="Y12" s="90" t="s">
        <v>70</v>
      </c>
      <c r="Z12" s="90" t="s">
        <v>71</v>
      </c>
      <c r="AA12" s="90" t="s">
        <v>71</v>
      </c>
      <c r="AB12" s="90" t="s">
        <v>72</v>
      </c>
      <c r="AC12" s="90" t="s">
        <v>72</v>
      </c>
      <c r="AD12" s="90" t="s">
        <v>73</v>
      </c>
      <c r="AE12" s="90" t="s">
        <v>73</v>
      </c>
      <c r="AF12" s="90" t="s">
        <v>74</v>
      </c>
      <c r="AG12" s="90" t="s">
        <v>74</v>
      </c>
    </row>
    <row r="13" spans="1:38" s="66" customFormat="1" ht="15" x14ac:dyDescent="0.25">
      <c r="A13" s="90"/>
      <c r="B13" s="90" t="s">
        <v>75</v>
      </c>
      <c r="C13" s="90"/>
      <c r="D13" s="90" t="s">
        <v>383</v>
      </c>
      <c r="E13" s="90" t="s">
        <v>77</v>
      </c>
      <c r="F13" s="90" t="s">
        <v>78</v>
      </c>
      <c r="G13" s="90" t="s">
        <v>79</v>
      </c>
      <c r="H13" s="90" t="s">
        <v>80</v>
      </c>
      <c r="I13" s="90" t="s">
        <v>81</v>
      </c>
      <c r="J13" s="90" t="s">
        <v>80</v>
      </c>
      <c r="K13" s="90" t="s">
        <v>81</v>
      </c>
      <c r="L13" s="90" t="s">
        <v>80</v>
      </c>
      <c r="M13" s="90" t="s">
        <v>81</v>
      </c>
      <c r="N13" s="90" t="s">
        <v>80</v>
      </c>
      <c r="O13" s="90" t="s">
        <v>81</v>
      </c>
      <c r="P13" s="90" t="s">
        <v>80</v>
      </c>
      <c r="Q13" s="90" t="s">
        <v>81</v>
      </c>
      <c r="R13" s="90" t="s">
        <v>80</v>
      </c>
      <c r="S13" s="90" t="s">
        <v>81</v>
      </c>
      <c r="T13" s="90" t="s">
        <v>80</v>
      </c>
      <c r="U13" s="90" t="s">
        <v>81</v>
      </c>
      <c r="V13" s="90" t="s">
        <v>80</v>
      </c>
      <c r="W13" s="90" t="s">
        <v>81</v>
      </c>
      <c r="X13" s="90" t="s">
        <v>80</v>
      </c>
      <c r="Y13" s="90" t="s">
        <v>81</v>
      </c>
      <c r="Z13" s="90" t="s">
        <v>80</v>
      </c>
      <c r="AA13" s="90" t="s">
        <v>81</v>
      </c>
      <c r="AB13" s="90" t="s">
        <v>80</v>
      </c>
      <c r="AC13" s="90" t="s">
        <v>81</v>
      </c>
      <c r="AD13" s="90" t="s">
        <v>80</v>
      </c>
      <c r="AE13" s="90" t="s">
        <v>81</v>
      </c>
      <c r="AF13" s="90" t="s">
        <v>80</v>
      </c>
      <c r="AG13" s="90" t="s">
        <v>81</v>
      </c>
      <c r="AH13" s="90" t="s">
        <v>443</v>
      </c>
      <c r="AI13" s="90" t="s">
        <v>444</v>
      </c>
      <c r="AJ13" s="90" t="s">
        <v>384</v>
      </c>
      <c r="AK13" s="90" t="s">
        <v>385</v>
      </c>
      <c r="AL13" s="90" t="s">
        <v>386</v>
      </c>
    </row>
    <row r="14" spans="1:38" customFormat="1" ht="15" x14ac:dyDescent="0.25">
      <c r="A14" s="67">
        <v>1</v>
      </c>
      <c r="B14" s="67" t="s">
        <v>82</v>
      </c>
      <c r="C14" s="67">
        <v>1</v>
      </c>
      <c r="D14" s="67">
        <v>803900035</v>
      </c>
      <c r="E14" s="88" t="s">
        <v>387</v>
      </c>
      <c r="F14" s="67" t="s">
        <v>445</v>
      </c>
      <c r="G14" s="67" t="s">
        <v>388</v>
      </c>
      <c r="H14" s="67" t="s">
        <v>446</v>
      </c>
      <c r="I14" s="67" t="s">
        <v>447</v>
      </c>
      <c r="J14" s="67" t="s">
        <v>448</v>
      </c>
      <c r="K14" s="67" t="s">
        <v>449</v>
      </c>
      <c r="L14" s="67" t="s">
        <v>450</v>
      </c>
      <c r="M14" s="67" t="s">
        <v>451</v>
      </c>
      <c r="N14" s="67" t="s">
        <v>452</v>
      </c>
      <c r="O14" s="67" t="s">
        <v>453</v>
      </c>
      <c r="P14" s="67" t="s">
        <v>454</v>
      </c>
      <c r="Q14" s="67" t="s">
        <v>455</v>
      </c>
      <c r="R14" s="67" t="s">
        <v>456</v>
      </c>
      <c r="S14" s="67" t="s">
        <v>457</v>
      </c>
      <c r="T14" s="67" t="s">
        <v>458</v>
      </c>
      <c r="U14" s="67" t="s">
        <v>459</v>
      </c>
      <c r="V14" s="67" t="s">
        <v>460</v>
      </c>
      <c r="W14" s="67" t="s">
        <v>461</v>
      </c>
      <c r="X14" s="67" t="s">
        <v>462</v>
      </c>
      <c r="Y14" s="67" t="s">
        <v>463</v>
      </c>
      <c r="Z14" s="67" t="s">
        <v>464</v>
      </c>
      <c r="AA14" s="67" t="s">
        <v>465</v>
      </c>
      <c r="AB14" s="67" t="s">
        <v>466</v>
      </c>
      <c r="AC14" s="67" t="s">
        <v>467</v>
      </c>
      <c r="AD14" s="67" t="s">
        <v>468</v>
      </c>
      <c r="AE14" s="67" t="s">
        <v>469</v>
      </c>
      <c r="AF14" s="67" t="s">
        <v>470</v>
      </c>
      <c r="AG14" s="67" t="s">
        <v>471</v>
      </c>
      <c r="AH14" s="67" t="s">
        <v>472</v>
      </c>
      <c r="AI14" s="67">
        <v>88</v>
      </c>
      <c r="AJ14" s="67" t="s">
        <v>389</v>
      </c>
      <c r="AK14" s="67" t="s">
        <v>390</v>
      </c>
      <c r="AL14" s="67">
        <v>803900035</v>
      </c>
    </row>
    <row r="15" spans="1:38" customFormat="1" ht="15" x14ac:dyDescent="0.25">
      <c r="A15" t="s">
        <v>175</v>
      </c>
    </row>
    <row r="16" spans="1:38" customFormat="1" ht="15" x14ac:dyDescent="0.25">
      <c r="A16" t="s">
        <v>176</v>
      </c>
    </row>
    <row r="17" spans="1:1" customFormat="1" ht="15" x14ac:dyDescent="0.25">
      <c r="A17" t="s">
        <v>177</v>
      </c>
    </row>
    <row r="18" spans="1:1" customFormat="1" ht="15" x14ac:dyDescent="0.25">
      <c r="A18" t="s">
        <v>178</v>
      </c>
    </row>
    <row r="19" spans="1:1" customFormat="1" ht="15" x14ac:dyDescent="0.25">
      <c r="A19" t="s">
        <v>179</v>
      </c>
    </row>
    <row r="20" spans="1:1" customFormat="1" ht="15" x14ac:dyDescent="0.25">
      <c r="A20" t="s">
        <v>83</v>
      </c>
    </row>
    <row r="21" spans="1:1" customFormat="1" ht="15" x14ac:dyDescent="0.25"/>
    <row r="22" spans="1:1" customFormat="1" ht="15" x14ac:dyDescent="0.25"/>
  </sheetData>
  <mergeCells count="2">
    <mergeCell ref="B6:M6"/>
    <mergeCell ref="B7:M7"/>
  </mergeCells>
  <hyperlinks>
    <hyperlink ref="A2" location="Índice!A1" display="Índice" xr:uid="{E6166DAF-622E-4D3E-A05E-C8110315D2C2}"/>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79998168889431442"/>
  </sheetPr>
  <dimension ref="A2:M93"/>
  <sheetViews>
    <sheetView showGridLines="0" workbookViewId="0"/>
  </sheetViews>
  <sheetFormatPr baseColWidth="10" defaultColWidth="9.140625" defaultRowHeight="15" x14ac:dyDescent="0.25"/>
  <cols>
    <col min="1" max="1" width="23.28515625" customWidth="1"/>
    <col min="2" max="2" width="9.7109375" bestFit="1" customWidth="1"/>
  </cols>
  <sheetData>
    <row r="2" spans="1:13" x14ac:dyDescent="0.25">
      <c r="A2" s="65" t="s">
        <v>23</v>
      </c>
    </row>
    <row r="3" spans="1:13" x14ac:dyDescent="0.25">
      <c r="M3" s="65"/>
    </row>
    <row r="4" spans="1:13" x14ac:dyDescent="0.25">
      <c r="A4" t="s">
        <v>545</v>
      </c>
      <c r="B4" s="68">
        <v>46099</v>
      </c>
      <c r="M4" s="65"/>
    </row>
    <row r="6" spans="1:13" x14ac:dyDescent="0.25">
      <c r="A6" s="72" t="s">
        <v>408</v>
      </c>
      <c r="B6" s="70"/>
      <c r="C6" s="70"/>
      <c r="D6" s="70"/>
      <c r="E6" s="70"/>
      <c r="F6" s="70"/>
      <c r="G6" s="70"/>
      <c r="H6" s="70"/>
      <c r="I6" s="70"/>
      <c r="J6" s="70"/>
      <c r="K6" s="70"/>
      <c r="L6" s="70"/>
      <c r="M6" s="70"/>
    </row>
    <row r="7" spans="1:13" x14ac:dyDescent="0.25">
      <c r="A7" s="72" t="s">
        <v>164</v>
      </c>
      <c r="B7" s="71" t="s">
        <v>409</v>
      </c>
      <c r="C7" s="70"/>
      <c r="D7" s="70"/>
      <c r="E7" s="70"/>
      <c r="F7" s="70"/>
      <c r="G7" s="70"/>
      <c r="H7" s="70"/>
      <c r="I7" s="70"/>
      <c r="J7" s="70"/>
      <c r="K7" s="70"/>
      <c r="L7" s="70"/>
      <c r="M7" s="70"/>
    </row>
    <row r="8" spans="1:13" x14ac:dyDescent="0.25">
      <c r="A8" s="72" t="s">
        <v>165</v>
      </c>
      <c r="B8" s="72" t="s">
        <v>395</v>
      </c>
      <c r="C8" s="70"/>
      <c r="D8" s="70"/>
      <c r="E8" s="70"/>
      <c r="F8" s="70"/>
      <c r="G8" s="70"/>
      <c r="H8" s="70"/>
      <c r="I8" s="70"/>
      <c r="J8" s="70"/>
      <c r="K8" s="70"/>
      <c r="L8" s="70"/>
      <c r="M8" s="70"/>
    </row>
    <row r="9" spans="1:13" x14ac:dyDescent="0.25">
      <c r="A9" s="70"/>
      <c r="B9" s="70"/>
      <c r="C9" s="70"/>
      <c r="D9" s="70"/>
      <c r="E9" s="70"/>
      <c r="F9" s="70"/>
      <c r="G9" s="70"/>
      <c r="H9" s="70"/>
      <c r="I9" s="70"/>
      <c r="J9" s="70"/>
      <c r="K9" s="70"/>
      <c r="L9" s="70"/>
      <c r="M9" s="70"/>
    </row>
    <row r="10" spans="1:13" x14ac:dyDescent="0.25">
      <c r="A10" s="71" t="s">
        <v>84</v>
      </c>
      <c r="B10" s="70"/>
      <c r="C10" s="72" t="s">
        <v>82</v>
      </c>
      <c r="D10" s="70"/>
      <c r="E10" s="70"/>
      <c r="F10" s="70"/>
      <c r="G10" s="70"/>
      <c r="H10" s="70"/>
      <c r="I10" s="70"/>
      <c r="J10" s="70"/>
      <c r="K10" s="70"/>
      <c r="L10" s="70"/>
      <c r="M10" s="70"/>
    </row>
    <row r="11" spans="1:13" x14ac:dyDescent="0.25">
      <c r="A11" s="71" t="s">
        <v>85</v>
      </c>
      <c r="B11" s="70"/>
      <c r="C11" s="72" t="s">
        <v>313</v>
      </c>
      <c r="D11" s="70"/>
      <c r="E11" s="70"/>
      <c r="F11" s="70"/>
      <c r="G11" s="70"/>
      <c r="H11" s="70"/>
      <c r="I11" s="70"/>
      <c r="J11" s="70"/>
      <c r="K11" s="70"/>
      <c r="L11" s="70"/>
      <c r="M11" s="70"/>
    </row>
    <row r="12" spans="1:13" x14ac:dyDescent="0.25">
      <c r="A12" s="71" t="s">
        <v>86</v>
      </c>
      <c r="B12" s="70"/>
      <c r="C12" s="72" t="s">
        <v>87</v>
      </c>
      <c r="D12" s="70"/>
      <c r="E12" s="70"/>
      <c r="F12" s="70"/>
      <c r="G12" s="70"/>
      <c r="H12" s="70"/>
      <c r="I12" s="70"/>
      <c r="J12" s="70"/>
      <c r="K12" s="70"/>
      <c r="L12" s="70"/>
      <c r="M12" s="70"/>
    </row>
    <row r="13" spans="1:13" x14ac:dyDescent="0.25">
      <c r="A13" s="71" t="s">
        <v>88</v>
      </c>
      <c r="B13" s="70"/>
      <c r="C13" s="72" t="s">
        <v>89</v>
      </c>
      <c r="D13" s="70"/>
      <c r="E13" s="70"/>
      <c r="F13" s="70"/>
      <c r="G13" s="70"/>
      <c r="H13" s="70"/>
      <c r="I13" s="70"/>
      <c r="J13" s="70"/>
      <c r="K13" s="70"/>
      <c r="L13" s="70"/>
      <c r="M13" s="70"/>
    </row>
    <row r="14" spans="1:13" x14ac:dyDescent="0.25">
      <c r="A14" s="70"/>
      <c r="B14" s="70"/>
      <c r="C14" s="70"/>
      <c r="D14" s="70"/>
      <c r="E14" s="70"/>
      <c r="F14" s="70"/>
      <c r="G14" s="70"/>
      <c r="H14" s="70"/>
      <c r="I14" s="70"/>
      <c r="J14" s="70"/>
      <c r="K14" s="70"/>
      <c r="L14" s="70"/>
      <c r="M14" s="70"/>
    </row>
    <row r="15" spans="1:13" x14ac:dyDescent="0.25">
      <c r="A15" s="75" t="s">
        <v>166</v>
      </c>
      <c r="B15" s="74" t="s">
        <v>396</v>
      </c>
      <c r="C15" s="74" t="s">
        <v>397</v>
      </c>
      <c r="D15" s="74" t="s">
        <v>398</v>
      </c>
      <c r="E15" s="74" t="s">
        <v>399</v>
      </c>
      <c r="F15" s="74" t="s">
        <v>400</v>
      </c>
      <c r="G15" s="74" t="s">
        <v>401</v>
      </c>
      <c r="H15" s="74" t="s">
        <v>402</v>
      </c>
      <c r="I15" s="74" t="s">
        <v>403</v>
      </c>
      <c r="J15" s="74" t="s">
        <v>404</v>
      </c>
      <c r="K15" s="74" t="s">
        <v>405</v>
      </c>
      <c r="L15" s="74" t="s">
        <v>406</v>
      </c>
      <c r="M15" s="74" t="s">
        <v>407</v>
      </c>
    </row>
    <row r="16" spans="1:13" x14ac:dyDescent="0.25">
      <c r="A16" s="75" t="s">
        <v>167</v>
      </c>
      <c r="B16" s="73" t="s">
        <v>168</v>
      </c>
      <c r="C16" s="73" t="s">
        <v>168</v>
      </c>
      <c r="D16" s="73" t="s">
        <v>168</v>
      </c>
      <c r="E16" s="73" t="s">
        <v>168</v>
      </c>
      <c r="F16" s="73" t="s">
        <v>168</v>
      </c>
      <c r="G16" s="73" t="s">
        <v>168</v>
      </c>
      <c r="H16" s="73" t="s">
        <v>168</v>
      </c>
      <c r="I16" s="73" t="s">
        <v>168</v>
      </c>
      <c r="J16" s="73" t="s">
        <v>168</v>
      </c>
      <c r="K16" s="73" t="s">
        <v>168</v>
      </c>
      <c r="L16" s="73" t="s">
        <v>168</v>
      </c>
      <c r="M16" s="73" t="s">
        <v>168</v>
      </c>
    </row>
    <row r="17" spans="1:13" x14ac:dyDescent="0.25">
      <c r="A17" s="76" t="s">
        <v>169</v>
      </c>
      <c r="B17" s="78" t="s">
        <v>76</v>
      </c>
      <c r="C17" s="78" t="s">
        <v>76</v>
      </c>
      <c r="D17" s="78" t="s">
        <v>76</v>
      </c>
      <c r="E17" s="78" t="s">
        <v>76</v>
      </c>
      <c r="F17" s="78" t="s">
        <v>76</v>
      </c>
      <c r="G17" s="78" t="s">
        <v>76</v>
      </c>
      <c r="H17" s="78" t="s">
        <v>76</v>
      </c>
      <c r="I17" s="78" t="s">
        <v>76</v>
      </c>
      <c r="J17" s="78" t="s">
        <v>76</v>
      </c>
      <c r="K17" s="78" t="s">
        <v>76</v>
      </c>
      <c r="L17" s="78" t="s">
        <v>76</v>
      </c>
      <c r="M17" s="78" t="s">
        <v>76</v>
      </c>
    </row>
    <row r="18" spans="1:13" x14ac:dyDescent="0.25">
      <c r="A18" s="77" t="s">
        <v>107</v>
      </c>
      <c r="B18" s="79" t="s">
        <v>92</v>
      </c>
      <c r="C18" s="79" t="s">
        <v>92</v>
      </c>
      <c r="D18" s="79" t="s">
        <v>92</v>
      </c>
      <c r="E18" s="79" t="s">
        <v>92</v>
      </c>
      <c r="F18" s="79" t="s">
        <v>92</v>
      </c>
      <c r="G18" s="79" t="s">
        <v>92</v>
      </c>
      <c r="H18" s="79" t="s">
        <v>92</v>
      </c>
      <c r="I18" s="79" t="s">
        <v>92</v>
      </c>
      <c r="J18" s="79" t="s">
        <v>92</v>
      </c>
      <c r="K18" s="79" t="s">
        <v>92</v>
      </c>
      <c r="L18" s="79" t="s">
        <v>92</v>
      </c>
      <c r="M18" s="79" t="s">
        <v>92</v>
      </c>
    </row>
    <row r="19" spans="1:13" x14ac:dyDescent="0.25">
      <c r="A19" s="77" t="s">
        <v>90</v>
      </c>
      <c r="B19" s="80">
        <v>11496671</v>
      </c>
      <c r="C19" s="80">
        <v>8311150</v>
      </c>
      <c r="D19" s="80">
        <v>9710393</v>
      </c>
      <c r="E19" s="80">
        <v>7834842</v>
      </c>
      <c r="F19" s="80">
        <v>10515136</v>
      </c>
      <c r="G19" s="80">
        <v>8334351</v>
      </c>
      <c r="H19" s="80">
        <v>6879480</v>
      </c>
      <c r="I19" s="80">
        <v>6411555</v>
      </c>
      <c r="J19" s="80">
        <v>5889749</v>
      </c>
      <c r="K19" s="80">
        <v>5470894</v>
      </c>
      <c r="L19" s="80">
        <v>4709266</v>
      </c>
      <c r="M19" s="80">
        <v>3144792</v>
      </c>
    </row>
    <row r="20" spans="1:13" x14ac:dyDescent="0.25">
      <c r="A20" s="77" t="s">
        <v>27</v>
      </c>
      <c r="B20" s="79">
        <v>2074000</v>
      </c>
      <c r="C20" s="79">
        <v>2207825</v>
      </c>
      <c r="D20" s="79">
        <v>3106517</v>
      </c>
      <c r="E20" s="79">
        <v>3940271</v>
      </c>
      <c r="F20" s="79">
        <v>2515573</v>
      </c>
      <c r="G20" s="79">
        <v>2037694</v>
      </c>
      <c r="H20" s="79">
        <v>1060029</v>
      </c>
      <c r="I20" s="79">
        <v>1998802</v>
      </c>
      <c r="J20" s="79">
        <v>1952440</v>
      </c>
      <c r="K20" s="79">
        <v>2145404</v>
      </c>
      <c r="L20" s="79">
        <v>2037760</v>
      </c>
      <c r="M20" s="79">
        <v>1738750</v>
      </c>
    </row>
    <row r="21" spans="1:13" x14ac:dyDescent="0.25">
      <c r="A21" s="77" t="s">
        <v>101</v>
      </c>
      <c r="B21" s="80">
        <v>132431</v>
      </c>
      <c r="C21" s="80">
        <v>169026</v>
      </c>
      <c r="D21" s="80">
        <v>489486</v>
      </c>
      <c r="E21" s="80">
        <v>575767</v>
      </c>
      <c r="F21" s="80">
        <v>874596</v>
      </c>
      <c r="G21" s="80">
        <v>568562</v>
      </c>
      <c r="H21" s="80">
        <v>615689</v>
      </c>
      <c r="I21" s="80">
        <v>548796</v>
      </c>
      <c r="J21" s="80">
        <v>520655</v>
      </c>
      <c r="K21" s="80">
        <v>532483</v>
      </c>
      <c r="L21" s="80">
        <v>525146</v>
      </c>
      <c r="M21" s="80">
        <v>283929</v>
      </c>
    </row>
    <row r="22" spans="1:13" x14ac:dyDescent="0.25">
      <c r="A22" s="77" t="s">
        <v>91</v>
      </c>
      <c r="B22" s="79" t="s">
        <v>92</v>
      </c>
      <c r="C22" s="79" t="s">
        <v>92</v>
      </c>
      <c r="D22" s="79" t="s">
        <v>92</v>
      </c>
      <c r="E22" s="79" t="s">
        <v>92</v>
      </c>
      <c r="F22" s="79" t="s">
        <v>92</v>
      </c>
      <c r="G22" s="79" t="s">
        <v>92</v>
      </c>
      <c r="H22" s="79" t="s">
        <v>92</v>
      </c>
      <c r="I22" s="79" t="s">
        <v>92</v>
      </c>
      <c r="J22" s="79" t="s">
        <v>92</v>
      </c>
      <c r="K22" s="79" t="s">
        <v>92</v>
      </c>
      <c r="L22" s="79" t="s">
        <v>92</v>
      </c>
      <c r="M22" s="79" t="s">
        <v>92</v>
      </c>
    </row>
    <row r="23" spans="1:13" x14ac:dyDescent="0.25">
      <c r="A23" s="77" t="s">
        <v>94</v>
      </c>
      <c r="B23" s="80">
        <v>8225514</v>
      </c>
      <c r="C23" s="80">
        <v>10939715</v>
      </c>
      <c r="D23" s="80">
        <v>10844458</v>
      </c>
      <c r="E23" s="80">
        <v>12523396</v>
      </c>
      <c r="F23" s="80">
        <v>9754334</v>
      </c>
      <c r="G23" s="80">
        <v>12818556</v>
      </c>
      <c r="H23" s="80">
        <v>10854610</v>
      </c>
      <c r="I23" s="80">
        <v>9286656</v>
      </c>
      <c r="J23" s="80">
        <v>8690123</v>
      </c>
      <c r="K23" s="80">
        <v>9099055</v>
      </c>
      <c r="L23" s="80">
        <v>10746182</v>
      </c>
      <c r="M23" s="80">
        <v>8191267</v>
      </c>
    </row>
    <row r="24" spans="1:13" x14ac:dyDescent="0.25">
      <c r="A24" s="77" t="s">
        <v>93</v>
      </c>
      <c r="B24" s="79">
        <v>320959</v>
      </c>
      <c r="C24" s="79">
        <v>324081</v>
      </c>
      <c r="D24" s="79">
        <v>352671</v>
      </c>
      <c r="E24" s="79">
        <v>443708</v>
      </c>
      <c r="F24" s="79">
        <v>480127</v>
      </c>
      <c r="G24" s="79">
        <v>572742</v>
      </c>
      <c r="H24" s="79">
        <v>425473</v>
      </c>
      <c r="I24" s="79">
        <v>501711</v>
      </c>
      <c r="J24" s="79">
        <v>519200</v>
      </c>
      <c r="K24" s="79">
        <v>444029</v>
      </c>
      <c r="L24" s="79">
        <v>569505</v>
      </c>
      <c r="M24" s="79">
        <v>383737</v>
      </c>
    </row>
    <row r="25" spans="1:13" x14ac:dyDescent="0.25">
      <c r="A25" s="77" t="s">
        <v>95</v>
      </c>
      <c r="B25" s="80" t="s">
        <v>92</v>
      </c>
      <c r="C25" s="80" t="s">
        <v>92</v>
      </c>
      <c r="D25" s="80" t="s">
        <v>92</v>
      </c>
      <c r="E25" s="80" t="s">
        <v>92</v>
      </c>
      <c r="F25" s="80" t="s">
        <v>92</v>
      </c>
      <c r="G25" s="80" t="s">
        <v>92</v>
      </c>
      <c r="H25" s="80" t="s">
        <v>92</v>
      </c>
      <c r="I25" s="80" t="s">
        <v>92</v>
      </c>
      <c r="J25" s="80" t="s">
        <v>92</v>
      </c>
      <c r="K25" s="80" t="s">
        <v>92</v>
      </c>
      <c r="L25" s="80" t="s">
        <v>92</v>
      </c>
      <c r="M25" s="80" t="s">
        <v>92</v>
      </c>
    </row>
    <row r="26" spans="1:13" x14ac:dyDescent="0.25">
      <c r="A26" s="77" t="s">
        <v>97</v>
      </c>
      <c r="B26" s="79">
        <v>163222</v>
      </c>
      <c r="C26" s="79">
        <v>461886</v>
      </c>
      <c r="D26" s="79">
        <v>912607</v>
      </c>
      <c r="E26" s="79">
        <v>551276</v>
      </c>
      <c r="F26" s="79">
        <v>626116</v>
      </c>
      <c r="G26" s="79">
        <v>982649</v>
      </c>
      <c r="H26" s="79">
        <v>1434638</v>
      </c>
      <c r="I26" s="79">
        <v>1116633</v>
      </c>
      <c r="J26" s="79">
        <v>603607</v>
      </c>
      <c r="K26" s="79">
        <v>350918</v>
      </c>
      <c r="L26" s="79">
        <v>327751</v>
      </c>
      <c r="M26" s="79">
        <v>677542</v>
      </c>
    </row>
    <row r="27" spans="1:13" x14ac:dyDescent="0.25">
      <c r="A27" s="77" t="s">
        <v>314</v>
      </c>
      <c r="B27" s="80">
        <v>102461915</v>
      </c>
      <c r="C27" s="80">
        <v>112490936</v>
      </c>
      <c r="D27" s="80">
        <v>115427271</v>
      </c>
      <c r="E27" s="80">
        <v>121433977</v>
      </c>
      <c r="F27" s="80">
        <v>120343140</v>
      </c>
      <c r="G27" s="80">
        <v>111382166</v>
      </c>
      <c r="H27" s="80">
        <v>100391625</v>
      </c>
      <c r="I27" s="80">
        <v>90119724</v>
      </c>
      <c r="J27" s="80">
        <v>88577565</v>
      </c>
      <c r="K27" s="80">
        <v>88851101</v>
      </c>
      <c r="L27" s="80">
        <v>85108393</v>
      </c>
      <c r="M27" s="80">
        <v>80665237</v>
      </c>
    </row>
    <row r="28" spans="1:13" x14ac:dyDescent="0.25">
      <c r="A28" s="77" t="s">
        <v>112</v>
      </c>
      <c r="B28" s="79">
        <v>635428</v>
      </c>
      <c r="C28" s="79">
        <v>807217</v>
      </c>
      <c r="D28" s="79">
        <v>567743</v>
      </c>
      <c r="E28" s="79">
        <v>582754</v>
      </c>
      <c r="F28" s="79">
        <v>750349</v>
      </c>
      <c r="G28" s="79">
        <v>531471</v>
      </c>
      <c r="H28" s="79">
        <v>545201</v>
      </c>
      <c r="I28" s="79">
        <v>1339533</v>
      </c>
      <c r="J28" s="79">
        <v>1070635</v>
      </c>
      <c r="K28" s="79">
        <v>905827</v>
      </c>
      <c r="L28" s="79">
        <v>1084441</v>
      </c>
      <c r="M28" s="79">
        <v>908376</v>
      </c>
    </row>
    <row r="29" spans="1:13" x14ac:dyDescent="0.25">
      <c r="A29" s="77" t="s">
        <v>98</v>
      </c>
      <c r="B29" s="80">
        <v>1052521</v>
      </c>
      <c r="C29" s="80">
        <v>3014813</v>
      </c>
      <c r="D29" s="80">
        <v>1894330</v>
      </c>
      <c r="E29" s="80">
        <v>2290387</v>
      </c>
      <c r="F29" s="80">
        <v>1634742</v>
      </c>
      <c r="G29" s="80">
        <v>1220678</v>
      </c>
      <c r="H29" s="80">
        <v>1438519</v>
      </c>
      <c r="I29" s="80">
        <v>1480096</v>
      </c>
      <c r="J29" s="80">
        <v>1136757</v>
      </c>
      <c r="K29" s="80">
        <v>1393398</v>
      </c>
      <c r="L29" s="80">
        <v>1358144</v>
      </c>
      <c r="M29" s="80">
        <v>1649023</v>
      </c>
    </row>
    <row r="30" spans="1:13" x14ac:dyDescent="0.25">
      <c r="A30" s="77" t="s">
        <v>114</v>
      </c>
      <c r="B30" s="79">
        <v>14469379</v>
      </c>
      <c r="C30" s="79">
        <v>14928962</v>
      </c>
      <c r="D30" s="79">
        <v>17389737</v>
      </c>
      <c r="E30" s="79">
        <v>18321878</v>
      </c>
      <c r="F30" s="79">
        <v>18013350</v>
      </c>
      <c r="G30" s="79">
        <v>14349796</v>
      </c>
      <c r="H30" s="79">
        <v>12454822</v>
      </c>
      <c r="I30" s="79">
        <v>11914562</v>
      </c>
      <c r="J30" s="79">
        <v>13455708</v>
      </c>
      <c r="K30" s="79">
        <v>13870948</v>
      </c>
      <c r="L30" s="79">
        <v>11467567</v>
      </c>
      <c r="M30" s="79">
        <v>11019035</v>
      </c>
    </row>
    <row r="31" spans="1:13" x14ac:dyDescent="0.25">
      <c r="A31" s="77" t="s">
        <v>99</v>
      </c>
      <c r="B31" s="80">
        <v>2492836</v>
      </c>
      <c r="C31" s="80">
        <v>3645665</v>
      </c>
      <c r="D31" s="80">
        <v>2175910</v>
      </c>
      <c r="E31" s="80">
        <v>3168081</v>
      </c>
      <c r="F31" s="80">
        <v>3211935</v>
      </c>
      <c r="G31" s="80">
        <v>2545275</v>
      </c>
      <c r="H31" s="80">
        <v>2987088</v>
      </c>
      <c r="I31" s="80">
        <v>2132507</v>
      </c>
      <c r="J31" s="80">
        <v>2721936</v>
      </c>
      <c r="K31" s="80">
        <v>2254023</v>
      </c>
      <c r="L31" s="80">
        <v>2664045</v>
      </c>
      <c r="M31" s="80">
        <v>2290392</v>
      </c>
    </row>
    <row r="32" spans="1:13" x14ac:dyDescent="0.25">
      <c r="A32" s="77" t="s">
        <v>105</v>
      </c>
      <c r="B32" s="79" t="s">
        <v>92</v>
      </c>
      <c r="C32" s="79" t="s">
        <v>92</v>
      </c>
      <c r="D32" s="79" t="s">
        <v>92</v>
      </c>
      <c r="E32" s="79" t="s">
        <v>92</v>
      </c>
      <c r="F32" s="79">
        <v>9103</v>
      </c>
      <c r="G32" s="79" t="s">
        <v>92</v>
      </c>
      <c r="H32" s="79" t="s">
        <v>92</v>
      </c>
      <c r="I32" s="79" t="s">
        <v>92</v>
      </c>
      <c r="J32" s="79" t="s">
        <v>92</v>
      </c>
      <c r="K32" s="79" t="s">
        <v>92</v>
      </c>
      <c r="L32" s="79" t="s">
        <v>92</v>
      </c>
      <c r="M32" s="79" t="s">
        <v>92</v>
      </c>
    </row>
    <row r="33" spans="1:13" x14ac:dyDescent="0.25">
      <c r="A33" s="77" t="s">
        <v>96</v>
      </c>
      <c r="B33" s="80">
        <v>106313</v>
      </c>
      <c r="C33" s="80">
        <v>45794</v>
      </c>
      <c r="D33" s="80" t="s">
        <v>92</v>
      </c>
      <c r="E33" s="80" t="s">
        <v>92</v>
      </c>
      <c r="F33" s="80" t="s">
        <v>92</v>
      </c>
      <c r="G33" s="80" t="s">
        <v>92</v>
      </c>
      <c r="H33" s="80" t="s">
        <v>92</v>
      </c>
      <c r="I33" s="80" t="s">
        <v>92</v>
      </c>
      <c r="J33" s="80" t="s">
        <v>92</v>
      </c>
      <c r="K33" s="80" t="s">
        <v>92</v>
      </c>
      <c r="L33" s="80" t="s">
        <v>92</v>
      </c>
      <c r="M33" s="80" t="s">
        <v>92</v>
      </c>
    </row>
    <row r="34" spans="1:13" x14ac:dyDescent="0.25">
      <c r="A34" s="77" t="s">
        <v>100</v>
      </c>
      <c r="B34" s="79">
        <v>11689881</v>
      </c>
      <c r="C34" s="79">
        <v>14970709</v>
      </c>
      <c r="D34" s="79">
        <v>17263527</v>
      </c>
      <c r="E34" s="79">
        <v>17825848</v>
      </c>
      <c r="F34" s="79">
        <v>17630088</v>
      </c>
      <c r="G34" s="79">
        <v>15428263</v>
      </c>
      <c r="H34" s="79">
        <v>12923597</v>
      </c>
      <c r="I34" s="79">
        <v>10078463</v>
      </c>
      <c r="J34" s="79">
        <v>10195433</v>
      </c>
      <c r="K34" s="79">
        <v>12654302</v>
      </c>
      <c r="L34" s="79">
        <v>10491809</v>
      </c>
      <c r="M34" s="79">
        <v>11102802</v>
      </c>
    </row>
    <row r="35" spans="1:13" x14ac:dyDescent="0.25">
      <c r="A35" s="77" t="s">
        <v>103</v>
      </c>
      <c r="B35" s="80">
        <v>1064069</v>
      </c>
      <c r="C35" s="80">
        <v>822548</v>
      </c>
      <c r="D35" s="80">
        <v>695869</v>
      </c>
      <c r="E35" s="80">
        <v>1171093</v>
      </c>
      <c r="F35" s="80">
        <v>1278030</v>
      </c>
      <c r="G35" s="80">
        <v>669536</v>
      </c>
      <c r="H35" s="80">
        <v>1021392</v>
      </c>
      <c r="I35" s="80">
        <v>601536</v>
      </c>
      <c r="J35" s="80">
        <v>577870</v>
      </c>
      <c r="K35" s="80">
        <v>881142</v>
      </c>
      <c r="L35" s="80">
        <v>854672</v>
      </c>
      <c r="M35" s="80">
        <v>977018</v>
      </c>
    </row>
    <row r="36" spans="1:13" x14ac:dyDescent="0.25">
      <c r="A36" s="77" t="s">
        <v>104</v>
      </c>
      <c r="B36" s="79" t="s">
        <v>92</v>
      </c>
      <c r="C36" s="79" t="s">
        <v>92</v>
      </c>
      <c r="D36" s="79" t="s">
        <v>92</v>
      </c>
      <c r="E36" s="79" t="s">
        <v>92</v>
      </c>
      <c r="F36" s="79" t="s">
        <v>92</v>
      </c>
      <c r="G36" s="79" t="s">
        <v>92</v>
      </c>
      <c r="H36" s="79" t="s">
        <v>92</v>
      </c>
      <c r="I36" s="79" t="s">
        <v>92</v>
      </c>
      <c r="J36" s="79" t="s">
        <v>92</v>
      </c>
      <c r="K36" s="79" t="s">
        <v>92</v>
      </c>
      <c r="L36" s="79" t="s">
        <v>92</v>
      </c>
      <c r="M36" s="79" t="s">
        <v>92</v>
      </c>
    </row>
    <row r="37" spans="1:13" x14ac:dyDescent="0.25">
      <c r="A37" s="77" t="s">
        <v>102</v>
      </c>
      <c r="B37" s="80" t="s">
        <v>92</v>
      </c>
      <c r="C37" s="80" t="s">
        <v>92</v>
      </c>
      <c r="D37" s="80" t="s">
        <v>92</v>
      </c>
      <c r="E37" s="80" t="s">
        <v>92</v>
      </c>
      <c r="F37" s="80" t="s">
        <v>92</v>
      </c>
      <c r="G37" s="80" t="s">
        <v>92</v>
      </c>
      <c r="H37" s="80" t="s">
        <v>92</v>
      </c>
      <c r="I37" s="80" t="s">
        <v>92</v>
      </c>
      <c r="J37" s="80" t="s">
        <v>92</v>
      </c>
      <c r="K37" s="80" t="s">
        <v>92</v>
      </c>
      <c r="L37" s="80" t="s">
        <v>92</v>
      </c>
      <c r="M37" s="80" t="s">
        <v>92</v>
      </c>
    </row>
    <row r="38" spans="1:13" x14ac:dyDescent="0.25">
      <c r="A38" s="77" t="s">
        <v>43</v>
      </c>
      <c r="B38" s="79">
        <v>267490</v>
      </c>
      <c r="C38" s="79">
        <v>403698</v>
      </c>
      <c r="D38" s="79">
        <v>398540</v>
      </c>
      <c r="E38" s="79">
        <v>369404</v>
      </c>
      <c r="F38" s="79">
        <v>344898</v>
      </c>
      <c r="G38" s="79">
        <v>391837</v>
      </c>
      <c r="H38" s="79">
        <v>296100</v>
      </c>
      <c r="I38" s="79">
        <v>255186</v>
      </c>
      <c r="J38" s="79">
        <v>420164</v>
      </c>
      <c r="K38" s="79">
        <v>380828</v>
      </c>
      <c r="L38" s="79">
        <v>444856</v>
      </c>
      <c r="M38" s="79">
        <v>329889</v>
      </c>
    </row>
    <row r="39" spans="1:13" x14ac:dyDescent="0.25">
      <c r="A39" s="77" t="s">
        <v>106</v>
      </c>
      <c r="B39" s="80">
        <v>24655317</v>
      </c>
      <c r="C39" s="80">
        <v>27194809</v>
      </c>
      <c r="D39" s="80">
        <v>27100018</v>
      </c>
      <c r="E39" s="80">
        <v>31578362</v>
      </c>
      <c r="F39" s="80">
        <v>33324585</v>
      </c>
      <c r="G39" s="80">
        <v>33741848</v>
      </c>
      <c r="H39" s="80">
        <v>30878186</v>
      </c>
      <c r="I39" s="80">
        <v>28677907</v>
      </c>
      <c r="J39" s="80">
        <v>25489082</v>
      </c>
      <c r="K39" s="80">
        <v>25458022</v>
      </c>
      <c r="L39" s="80">
        <v>22410048</v>
      </c>
      <c r="M39" s="80">
        <v>24019517</v>
      </c>
    </row>
    <row r="40" spans="1:13" x14ac:dyDescent="0.25">
      <c r="A40" s="77" t="s">
        <v>108</v>
      </c>
      <c r="B40" s="79">
        <v>10756926</v>
      </c>
      <c r="C40" s="79">
        <v>11184953</v>
      </c>
      <c r="D40" s="79">
        <v>11058463</v>
      </c>
      <c r="E40" s="79">
        <v>9328165</v>
      </c>
      <c r="F40" s="79">
        <v>8436192</v>
      </c>
      <c r="G40" s="79">
        <v>6527644</v>
      </c>
      <c r="H40" s="79">
        <v>6231298</v>
      </c>
      <c r="I40" s="79">
        <v>5051940</v>
      </c>
      <c r="J40" s="79">
        <v>6487353</v>
      </c>
      <c r="K40" s="79">
        <v>5384764</v>
      </c>
      <c r="L40" s="79">
        <v>6723872</v>
      </c>
      <c r="M40" s="79">
        <v>6408934</v>
      </c>
    </row>
    <row r="41" spans="1:13" x14ac:dyDescent="0.25">
      <c r="A41" s="77" t="s">
        <v>36</v>
      </c>
      <c r="B41" s="80">
        <v>57165</v>
      </c>
      <c r="C41" s="80" t="s">
        <v>92</v>
      </c>
      <c r="D41" s="80" t="s">
        <v>92</v>
      </c>
      <c r="E41" s="80" t="s">
        <v>92</v>
      </c>
      <c r="F41" s="80" t="s">
        <v>92</v>
      </c>
      <c r="G41" s="80" t="s">
        <v>92</v>
      </c>
      <c r="H41" s="80" t="s">
        <v>92</v>
      </c>
      <c r="I41" s="80" t="s">
        <v>92</v>
      </c>
      <c r="J41" s="80" t="s">
        <v>92</v>
      </c>
      <c r="K41" s="80" t="s">
        <v>92</v>
      </c>
      <c r="L41" s="80" t="s">
        <v>92</v>
      </c>
      <c r="M41" s="80" t="s">
        <v>92</v>
      </c>
    </row>
    <row r="42" spans="1:13" x14ac:dyDescent="0.25">
      <c r="A42" s="77" t="s">
        <v>109</v>
      </c>
      <c r="B42" s="79">
        <v>149521</v>
      </c>
      <c r="C42" s="79">
        <v>293499</v>
      </c>
      <c r="D42" s="79">
        <v>92279</v>
      </c>
      <c r="E42" s="79">
        <v>371038</v>
      </c>
      <c r="F42" s="79">
        <v>1016264</v>
      </c>
      <c r="G42" s="79">
        <v>771079</v>
      </c>
      <c r="H42" s="79">
        <v>252041</v>
      </c>
      <c r="I42" s="79">
        <v>158795</v>
      </c>
      <c r="J42" s="79">
        <v>101343</v>
      </c>
      <c r="K42" s="79">
        <v>380386</v>
      </c>
      <c r="L42" s="79" t="s">
        <v>92</v>
      </c>
      <c r="M42" s="79">
        <v>311701</v>
      </c>
    </row>
    <row r="43" spans="1:13" x14ac:dyDescent="0.25">
      <c r="A43" s="77" t="s">
        <v>113</v>
      </c>
      <c r="B43" s="80">
        <v>7056970</v>
      </c>
      <c r="C43" s="80">
        <v>6762211</v>
      </c>
      <c r="D43" s="80">
        <v>7436831</v>
      </c>
      <c r="E43" s="80">
        <v>6929091</v>
      </c>
      <c r="F43" s="80">
        <v>6604493</v>
      </c>
      <c r="G43" s="80">
        <v>6037645</v>
      </c>
      <c r="H43" s="80">
        <v>6127054</v>
      </c>
      <c r="I43" s="80">
        <v>6273460</v>
      </c>
      <c r="J43" s="80">
        <v>6679776</v>
      </c>
      <c r="K43" s="80">
        <v>4543194</v>
      </c>
      <c r="L43" s="80">
        <v>7195977</v>
      </c>
      <c r="M43" s="80">
        <v>5034478</v>
      </c>
    </row>
    <row r="44" spans="1:13" x14ac:dyDescent="0.25">
      <c r="A44" s="77" t="s">
        <v>110</v>
      </c>
      <c r="B44" s="79">
        <v>5595302</v>
      </c>
      <c r="C44" s="79">
        <v>6002375</v>
      </c>
      <c r="D44" s="79">
        <v>3937892</v>
      </c>
      <c r="E44" s="79">
        <v>3628616</v>
      </c>
      <c r="F44" s="79">
        <v>3323229</v>
      </c>
      <c r="G44" s="79">
        <v>3852540</v>
      </c>
      <c r="H44" s="79">
        <v>3966408</v>
      </c>
      <c r="I44" s="79">
        <v>2291586</v>
      </c>
      <c r="J44" s="79">
        <v>2065734</v>
      </c>
      <c r="K44" s="79">
        <v>2701484</v>
      </c>
      <c r="L44" s="79">
        <v>1497352</v>
      </c>
      <c r="M44" s="79">
        <v>2194055</v>
      </c>
    </row>
    <row r="45" spans="1:13" x14ac:dyDescent="0.25">
      <c r="A45" s="77" t="s">
        <v>111</v>
      </c>
      <c r="B45" s="80" t="s">
        <v>92</v>
      </c>
      <c r="C45" s="80" t="s">
        <v>92</v>
      </c>
      <c r="D45" s="80" t="s">
        <v>92</v>
      </c>
      <c r="E45" s="80" t="s">
        <v>92</v>
      </c>
      <c r="F45" s="80" t="s">
        <v>92</v>
      </c>
      <c r="G45" s="80" t="s">
        <v>92</v>
      </c>
      <c r="H45" s="80" t="s">
        <v>92</v>
      </c>
      <c r="I45" s="80" t="s">
        <v>92</v>
      </c>
      <c r="J45" s="80" t="s">
        <v>92</v>
      </c>
      <c r="K45" s="80" t="s">
        <v>92</v>
      </c>
      <c r="L45" s="80" t="s">
        <v>92</v>
      </c>
      <c r="M45" s="80" t="s">
        <v>92</v>
      </c>
    </row>
    <row r="47" spans="1:13" x14ac:dyDescent="0.25">
      <c r="A47" s="71" t="s">
        <v>170</v>
      </c>
      <c r="B47" s="70"/>
      <c r="C47" s="70"/>
      <c r="D47" s="70"/>
      <c r="E47" s="70"/>
      <c r="F47" s="70"/>
      <c r="G47" s="70"/>
      <c r="H47" s="70"/>
      <c r="I47" s="70"/>
      <c r="J47" s="70"/>
      <c r="K47" s="70"/>
      <c r="L47" s="70"/>
      <c r="M47" s="70"/>
    </row>
    <row r="48" spans="1:13" x14ac:dyDescent="0.25">
      <c r="A48" s="71" t="s">
        <v>92</v>
      </c>
      <c r="B48" s="72" t="s">
        <v>115</v>
      </c>
      <c r="C48" s="70"/>
      <c r="D48" s="70"/>
      <c r="E48" s="70"/>
      <c r="F48" s="70"/>
      <c r="G48" s="70"/>
      <c r="H48" s="70"/>
      <c r="I48" s="70"/>
      <c r="J48" s="70"/>
      <c r="K48" s="70"/>
      <c r="L48" s="70"/>
      <c r="M48" s="70"/>
    </row>
    <row r="51" spans="1:13" x14ac:dyDescent="0.25">
      <c r="A51" s="72" t="s">
        <v>408</v>
      </c>
      <c r="B51" s="70"/>
      <c r="C51" s="70"/>
      <c r="D51" s="70"/>
      <c r="E51" s="70"/>
      <c r="F51" s="70"/>
      <c r="G51" s="70"/>
      <c r="H51" s="70"/>
      <c r="I51" s="70"/>
      <c r="J51" s="70"/>
      <c r="K51" s="70"/>
      <c r="L51" s="70"/>
      <c r="M51" s="70"/>
    </row>
    <row r="52" spans="1:13" x14ac:dyDescent="0.25">
      <c r="A52" s="72" t="s">
        <v>164</v>
      </c>
      <c r="B52" s="71" t="s">
        <v>409</v>
      </c>
      <c r="C52" s="70"/>
      <c r="D52" s="70"/>
      <c r="E52" s="70"/>
      <c r="F52" s="70"/>
      <c r="G52" s="70"/>
      <c r="H52" s="70"/>
      <c r="I52" s="70"/>
      <c r="J52" s="70"/>
      <c r="K52" s="70"/>
      <c r="L52" s="70"/>
      <c r="M52" s="70"/>
    </row>
    <row r="53" spans="1:13" x14ac:dyDescent="0.25">
      <c r="A53" s="72" t="s">
        <v>165</v>
      </c>
      <c r="B53" s="72" t="s">
        <v>395</v>
      </c>
      <c r="C53" s="70"/>
      <c r="D53" s="70"/>
      <c r="E53" s="70"/>
      <c r="F53" s="70"/>
      <c r="G53" s="70"/>
      <c r="H53" s="70"/>
      <c r="I53" s="70"/>
      <c r="J53" s="70"/>
      <c r="K53" s="70"/>
      <c r="L53" s="70"/>
      <c r="M53" s="70"/>
    </row>
    <row r="54" spans="1:13" x14ac:dyDescent="0.25">
      <c r="A54" s="70"/>
      <c r="B54" s="70"/>
      <c r="C54" s="70"/>
      <c r="D54" s="70"/>
      <c r="E54" s="70"/>
      <c r="F54" s="70"/>
      <c r="G54" s="70"/>
      <c r="H54" s="70"/>
      <c r="I54" s="70"/>
      <c r="J54" s="70"/>
      <c r="K54" s="70"/>
      <c r="L54" s="70"/>
      <c r="M54" s="70"/>
    </row>
    <row r="55" spans="1:13" x14ac:dyDescent="0.25">
      <c r="A55" s="71" t="s">
        <v>84</v>
      </c>
      <c r="B55" s="70"/>
      <c r="C55" s="72" t="s">
        <v>82</v>
      </c>
      <c r="D55" s="70"/>
      <c r="E55" s="70"/>
      <c r="F55" s="70"/>
      <c r="G55" s="70"/>
      <c r="H55" s="70"/>
      <c r="I55" s="70"/>
      <c r="J55" s="70"/>
      <c r="K55" s="70"/>
      <c r="L55" s="70"/>
      <c r="M55" s="70"/>
    </row>
    <row r="56" spans="1:13" x14ac:dyDescent="0.25">
      <c r="A56" s="71" t="s">
        <v>85</v>
      </c>
      <c r="B56" s="70"/>
      <c r="C56" s="72" t="s">
        <v>313</v>
      </c>
      <c r="D56" s="70"/>
      <c r="E56" s="70"/>
      <c r="F56" s="70"/>
      <c r="G56" s="70"/>
      <c r="H56" s="70"/>
      <c r="I56" s="70"/>
      <c r="J56" s="70"/>
      <c r="K56" s="70"/>
      <c r="L56" s="70"/>
      <c r="M56" s="70"/>
    </row>
    <row r="57" spans="1:13" x14ac:dyDescent="0.25">
      <c r="A57" s="71" t="s">
        <v>86</v>
      </c>
      <c r="B57" s="70"/>
      <c r="C57" s="72" t="s">
        <v>87</v>
      </c>
      <c r="D57" s="70"/>
      <c r="E57" s="70"/>
      <c r="F57" s="70"/>
      <c r="G57" s="70"/>
      <c r="H57" s="70"/>
      <c r="I57" s="70"/>
      <c r="J57" s="70"/>
      <c r="K57" s="70"/>
      <c r="L57" s="70"/>
      <c r="M57" s="70"/>
    </row>
    <row r="58" spans="1:13" x14ac:dyDescent="0.25">
      <c r="A58" s="71" t="s">
        <v>88</v>
      </c>
      <c r="B58" s="70"/>
      <c r="C58" s="72" t="s">
        <v>116</v>
      </c>
      <c r="D58" s="70"/>
      <c r="E58" s="70"/>
      <c r="F58" s="70"/>
      <c r="G58" s="70"/>
      <c r="H58" s="70"/>
      <c r="I58" s="70"/>
      <c r="J58" s="70"/>
      <c r="K58" s="70"/>
      <c r="L58" s="70"/>
      <c r="M58" s="70"/>
    </row>
    <row r="59" spans="1:13" x14ac:dyDescent="0.25">
      <c r="A59" s="70"/>
      <c r="B59" s="70"/>
      <c r="C59" s="70"/>
      <c r="D59" s="70"/>
      <c r="E59" s="70"/>
      <c r="F59" s="70"/>
      <c r="G59" s="70"/>
      <c r="H59" s="70"/>
      <c r="I59" s="70"/>
      <c r="J59" s="70"/>
      <c r="K59" s="70"/>
      <c r="L59" s="70"/>
      <c r="M59" s="70"/>
    </row>
    <row r="60" spans="1:13" x14ac:dyDescent="0.25">
      <c r="A60" s="75" t="s">
        <v>166</v>
      </c>
      <c r="B60" s="74" t="s">
        <v>396</v>
      </c>
      <c r="C60" s="74" t="s">
        <v>397</v>
      </c>
      <c r="D60" s="74" t="s">
        <v>398</v>
      </c>
      <c r="E60" s="74" t="s">
        <v>399</v>
      </c>
      <c r="F60" s="74" t="s">
        <v>400</v>
      </c>
      <c r="G60" s="74" t="s">
        <v>401</v>
      </c>
      <c r="H60" s="74" t="s">
        <v>402</v>
      </c>
      <c r="I60" s="74" t="s">
        <v>403</v>
      </c>
      <c r="J60" s="74" t="s">
        <v>404</v>
      </c>
      <c r="K60" s="74" t="s">
        <v>405</v>
      </c>
      <c r="L60" s="74" t="s">
        <v>406</v>
      </c>
      <c r="M60" s="74" t="s">
        <v>407</v>
      </c>
    </row>
    <row r="61" spans="1:13" x14ac:dyDescent="0.25">
      <c r="A61" s="75" t="s">
        <v>167</v>
      </c>
      <c r="B61" s="73" t="s">
        <v>168</v>
      </c>
      <c r="C61" s="73" t="s">
        <v>168</v>
      </c>
      <c r="D61" s="73" t="s">
        <v>168</v>
      </c>
      <c r="E61" s="73" t="s">
        <v>168</v>
      </c>
      <c r="F61" s="73" t="s">
        <v>168</v>
      </c>
      <c r="G61" s="73" t="s">
        <v>168</v>
      </c>
      <c r="H61" s="73" t="s">
        <v>168</v>
      </c>
      <c r="I61" s="73" t="s">
        <v>168</v>
      </c>
      <c r="J61" s="73" t="s">
        <v>168</v>
      </c>
      <c r="K61" s="73" t="s">
        <v>168</v>
      </c>
      <c r="L61" s="73" t="s">
        <v>168</v>
      </c>
      <c r="M61" s="73" t="s">
        <v>168</v>
      </c>
    </row>
    <row r="62" spans="1:13" x14ac:dyDescent="0.25">
      <c r="A62" s="76" t="s">
        <v>169</v>
      </c>
      <c r="B62" s="78" t="s">
        <v>76</v>
      </c>
      <c r="C62" s="78" t="s">
        <v>76</v>
      </c>
      <c r="D62" s="78" t="s">
        <v>76</v>
      </c>
      <c r="E62" s="78" t="s">
        <v>76</v>
      </c>
      <c r="F62" s="78" t="s">
        <v>76</v>
      </c>
      <c r="G62" s="78" t="s">
        <v>76</v>
      </c>
      <c r="H62" s="78" t="s">
        <v>76</v>
      </c>
      <c r="I62" s="78" t="s">
        <v>76</v>
      </c>
      <c r="J62" s="78" t="s">
        <v>76</v>
      </c>
      <c r="K62" s="78" t="s">
        <v>76</v>
      </c>
      <c r="L62" s="78" t="s">
        <v>76</v>
      </c>
      <c r="M62" s="78" t="s">
        <v>76</v>
      </c>
    </row>
    <row r="63" spans="1:13" x14ac:dyDescent="0.25">
      <c r="A63" s="77" t="s">
        <v>107</v>
      </c>
      <c r="B63" s="79" t="s">
        <v>92</v>
      </c>
      <c r="C63" s="79" t="s">
        <v>92</v>
      </c>
      <c r="D63" s="79" t="s">
        <v>92</v>
      </c>
      <c r="E63" s="79" t="s">
        <v>92</v>
      </c>
      <c r="F63" s="79" t="s">
        <v>92</v>
      </c>
      <c r="G63" s="79" t="s">
        <v>92</v>
      </c>
      <c r="H63" s="79" t="s">
        <v>92</v>
      </c>
      <c r="I63" s="79" t="s">
        <v>92</v>
      </c>
      <c r="J63" s="79" t="s">
        <v>92</v>
      </c>
      <c r="K63" s="79" t="s">
        <v>92</v>
      </c>
      <c r="L63" s="79" t="s">
        <v>92</v>
      </c>
      <c r="M63" s="79" t="s">
        <v>92</v>
      </c>
    </row>
    <row r="64" spans="1:13" x14ac:dyDescent="0.25">
      <c r="A64" s="77" t="s">
        <v>90</v>
      </c>
      <c r="B64" s="82">
        <v>167184.78</v>
      </c>
      <c r="C64" s="82">
        <v>119690.65</v>
      </c>
      <c r="D64" s="82">
        <v>140743.51999999999</v>
      </c>
      <c r="E64" s="82">
        <v>114295.97</v>
      </c>
      <c r="F64" s="82">
        <v>149745.31</v>
      </c>
      <c r="G64" s="82">
        <v>118877.17</v>
      </c>
      <c r="H64" s="84">
        <v>100026.6</v>
      </c>
      <c r="I64" s="82">
        <v>93521.58</v>
      </c>
      <c r="J64" s="82">
        <v>86025.47</v>
      </c>
      <c r="K64" s="82">
        <v>79840.740000000005</v>
      </c>
      <c r="L64" s="82">
        <v>63895.43</v>
      </c>
      <c r="M64" s="82">
        <v>39768.26</v>
      </c>
    </row>
    <row r="65" spans="1:13" x14ac:dyDescent="0.25">
      <c r="A65" s="77" t="s">
        <v>27</v>
      </c>
      <c r="B65" s="81">
        <v>26500.75</v>
      </c>
      <c r="C65" s="81">
        <v>26520.26</v>
      </c>
      <c r="D65" s="81">
        <v>35375.11</v>
      </c>
      <c r="E65" s="81">
        <v>45506.54</v>
      </c>
      <c r="F65" s="81">
        <v>32412.53</v>
      </c>
      <c r="G65" s="81">
        <v>25648.82</v>
      </c>
      <c r="H65" s="81">
        <v>14002.25</v>
      </c>
      <c r="I65" s="81">
        <v>27290.33</v>
      </c>
      <c r="J65" s="81">
        <v>25600.84</v>
      </c>
      <c r="K65" s="81">
        <v>28025.13</v>
      </c>
      <c r="L65" s="81">
        <v>26215.35</v>
      </c>
      <c r="M65" s="81">
        <v>22693.57</v>
      </c>
    </row>
    <row r="66" spans="1:13" x14ac:dyDescent="0.25">
      <c r="A66" s="77" t="s">
        <v>101</v>
      </c>
      <c r="B66" s="82">
        <v>1677.24</v>
      </c>
      <c r="C66" s="82">
        <v>1889.44</v>
      </c>
      <c r="D66" s="82">
        <v>5376.24</v>
      </c>
      <c r="E66" s="82">
        <v>6359.64</v>
      </c>
      <c r="F66" s="84">
        <v>9819.7999999999993</v>
      </c>
      <c r="G66" s="82">
        <v>6361.84</v>
      </c>
      <c r="H66" s="84">
        <v>8108.4</v>
      </c>
      <c r="I66" s="82">
        <v>7434.16</v>
      </c>
      <c r="J66" s="82">
        <v>7051.16</v>
      </c>
      <c r="K66" s="82">
        <v>7188.88</v>
      </c>
      <c r="L66" s="82">
        <v>7226.24</v>
      </c>
      <c r="M66" s="82">
        <v>3836.28</v>
      </c>
    </row>
    <row r="67" spans="1:13" x14ac:dyDescent="0.25">
      <c r="A67" s="77" t="s">
        <v>91</v>
      </c>
      <c r="B67" s="79" t="s">
        <v>92</v>
      </c>
      <c r="C67" s="79" t="s">
        <v>92</v>
      </c>
      <c r="D67" s="79" t="s">
        <v>92</v>
      </c>
      <c r="E67" s="79" t="s">
        <v>92</v>
      </c>
      <c r="F67" s="79" t="s">
        <v>92</v>
      </c>
      <c r="G67" s="79" t="s">
        <v>92</v>
      </c>
      <c r="H67" s="79" t="s">
        <v>92</v>
      </c>
      <c r="I67" s="79" t="s">
        <v>92</v>
      </c>
      <c r="J67" s="79" t="s">
        <v>92</v>
      </c>
      <c r="K67" s="79" t="s">
        <v>92</v>
      </c>
      <c r="L67" s="79" t="s">
        <v>92</v>
      </c>
      <c r="M67" s="79" t="s">
        <v>92</v>
      </c>
    </row>
    <row r="68" spans="1:13" x14ac:dyDescent="0.25">
      <c r="A68" s="77" t="s">
        <v>94</v>
      </c>
      <c r="B68" s="84">
        <v>182727</v>
      </c>
      <c r="C68" s="84">
        <v>240018.1</v>
      </c>
      <c r="D68" s="82">
        <v>236629.45</v>
      </c>
      <c r="E68" s="82">
        <v>269099.65999999997</v>
      </c>
      <c r="F68" s="82">
        <v>210972.11</v>
      </c>
      <c r="G68" s="82">
        <v>279772.81</v>
      </c>
      <c r="H68" s="82">
        <v>236968.55</v>
      </c>
      <c r="I68" s="82">
        <v>203143.47</v>
      </c>
      <c r="J68" s="84">
        <v>190868</v>
      </c>
      <c r="K68" s="82">
        <v>200157.05</v>
      </c>
      <c r="L68" s="84">
        <v>238073.2</v>
      </c>
      <c r="M68" s="82">
        <v>179646.17</v>
      </c>
    </row>
    <row r="69" spans="1:13" x14ac:dyDescent="0.25">
      <c r="A69" s="77" t="s">
        <v>93</v>
      </c>
      <c r="B69" s="81">
        <v>3330.47</v>
      </c>
      <c r="C69" s="81">
        <v>3333.28</v>
      </c>
      <c r="D69" s="81">
        <v>3700.52</v>
      </c>
      <c r="E69" s="83">
        <v>4648.1000000000004</v>
      </c>
      <c r="F69" s="81">
        <v>5071.8900000000003</v>
      </c>
      <c r="G69" s="81">
        <v>6073.21</v>
      </c>
      <c r="H69" s="81">
        <v>4505.93</v>
      </c>
      <c r="I69" s="83">
        <v>5287.4</v>
      </c>
      <c r="J69" s="81">
        <v>5681.39</v>
      </c>
      <c r="K69" s="81">
        <v>4701.84</v>
      </c>
      <c r="L69" s="81">
        <v>6543.41</v>
      </c>
      <c r="M69" s="81">
        <v>4114.1099999999997</v>
      </c>
    </row>
    <row r="70" spans="1:13" x14ac:dyDescent="0.25">
      <c r="A70" s="77" t="s">
        <v>95</v>
      </c>
      <c r="B70" s="80" t="s">
        <v>92</v>
      </c>
      <c r="C70" s="80" t="s">
        <v>92</v>
      </c>
      <c r="D70" s="80" t="s">
        <v>92</v>
      </c>
      <c r="E70" s="80" t="s">
        <v>92</v>
      </c>
      <c r="F70" s="80" t="s">
        <v>92</v>
      </c>
      <c r="G70" s="80" t="s">
        <v>92</v>
      </c>
      <c r="H70" s="80" t="s">
        <v>92</v>
      </c>
      <c r="I70" s="80" t="s">
        <v>92</v>
      </c>
      <c r="J70" s="80" t="s">
        <v>92</v>
      </c>
      <c r="K70" s="80" t="s">
        <v>92</v>
      </c>
      <c r="L70" s="80" t="s">
        <v>92</v>
      </c>
      <c r="M70" s="80" t="s">
        <v>92</v>
      </c>
    </row>
    <row r="71" spans="1:13" x14ac:dyDescent="0.25">
      <c r="A71" s="77" t="s">
        <v>97</v>
      </c>
      <c r="B71" s="83">
        <v>1211.3</v>
      </c>
      <c r="C71" s="81">
        <v>5420.55</v>
      </c>
      <c r="D71" s="81">
        <v>10985.61</v>
      </c>
      <c r="E71" s="81">
        <v>6335.71</v>
      </c>
      <c r="F71" s="81">
        <v>8114.43</v>
      </c>
      <c r="G71" s="81">
        <v>13089.82</v>
      </c>
      <c r="H71" s="81">
        <v>19578.919999999998</v>
      </c>
      <c r="I71" s="81">
        <v>14827.99</v>
      </c>
      <c r="J71" s="81">
        <v>7288.75</v>
      </c>
      <c r="K71" s="81">
        <v>4342.42</v>
      </c>
      <c r="L71" s="81">
        <v>3778.19</v>
      </c>
      <c r="M71" s="81">
        <v>6985.57</v>
      </c>
    </row>
    <row r="72" spans="1:13" x14ac:dyDescent="0.25">
      <c r="A72" s="77" t="s">
        <v>314</v>
      </c>
      <c r="B72" s="82">
        <v>1475301.66</v>
      </c>
      <c r="C72" s="82">
        <v>1600362.27</v>
      </c>
      <c r="D72" s="82">
        <v>1626273.26</v>
      </c>
      <c r="E72" s="82">
        <v>1736842.48</v>
      </c>
      <c r="F72" s="82">
        <v>1737187.53</v>
      </c>
      <c r="G72" s="82">
        <v>1658327.22</v>
      </c>
      <c r="H72" s="82">
        <v>1516474.95</v>
      </c>
      <c r="I72" s="82">
        <v>1368928.41</v>
      </c>
      <c r="J72" s="84">
        <v>1340828.7</v>
      </c>
      <c r="K72" s="82">
        <v>1341513.08</v>
      </c>
      <c r="L72" s="82">
        <v>1277819.02</v>
      </c>
      <c r="M72" s="82">
        <v>1191522.54</v>
      </c>
    </row>
    <row r="73" spans="1:13" x14ac:dyDescent="0.25">
      <c r="A73" s="77" t="s">
        <v>112</v>
      </c>
      <c r="B73" s="81">
        <v>8686.24</v>
      </c>
      <c r="C73" s="81">
        <v>10886.96</v>
      </c>
      <c r="D73" s="81">
        <v>7840.26</v>
      </c>
      <c r="E73" s="81">
        <v>8039.35</v>
      </c>
      <c r="F73" s="81">
        <v>10843.46</v>
      </c>
      <c r="G73" s="81">
        <v>7343.73</v>
      </c>
      <c r="H73" s="81">
        <v>7953.92</v>
      </c>
      <c r="I73" s="81">
        <v>22063.51</v>
      </c>
      <c r="J73" s="81">
        <v>17685.150000000001</v>
      </c>
      <c r="K73" s="81">
        <v>14864.14</v>
      </c>
      <c r="L73" s="81">
        <v>17546.59</v>
      </c>
      <c r="M73" s="81">
        <v>14982.44</v>
      </c>
    </row>
    <row r="74" spans="1:13" x14ac:dyDescent="0.25">
      <c r="A74" s="77" t="s">
        <v>98</v>
      </c>
      <c r="B74" s="84">
        <v>13160.7</v>
      </c>
      <c r="C74" s="82">
        <v>39993.31</v>
      </c>
      <c r="D74" s="82">
        <v>24658.91</v>
      </c>
      <c r="E74" s="82">
        <v>29564.720000000001</v>
      </c>
      <c r="F74" s="82">
        <v>22069.72</v>
      </c>
      <c r="G74" s="84">
        <v>16919.400000000001</v>
      </c>
      <c r="H74" s="82">
        <v>19652.75</v>
      </c>
      <c r="I74" s="82">
        <v>20602.060000000001</v>
      </c>
      <c r="J74" s="82">
        <v>15699.77</v>
      </c>
      <c r="K74" s="82">
        <v>20357.13</v>
      </c>
      <c r="L74" s="82">
        <v>19884.59</v>
      </c>
      <c r="M74" s="82">
        <v>22630.54</v>
      </c>
    </row>
    <row r="75" spans="1:13" x14ac:dyDescent="0.25">
      <c r="A75" s="77" t="s">
        <v>114</v>
      </c>
      <c r="B75" s="81">
        <v>207263.33</v>
      </c>
      <c r="C75" s="81">
        <v>212454.94</v>
      </c>
      <c r="D75" s="81">
        <v>244219.74</v>
      </c>
      <c r="E75" s="81">
        <v>257511.31</v>
      </c>
      <c r="F75" s="81">
        <v>256808.15</v>
      </c>
      <c r="G75" s="81">
        <v>210791.78</v>
      </c>
      <c r="H75" s="81">
        <v>185693.51</v>
      </c>
      <c r="I75" s="81">
        <v>178839.95</v>
      </c>
      <c r="J75" s="83">
        <v>200337</v>
      </c>
      <c r="K75" s="81">
        <v>211334.14</v>
      </c>
      <c r="L75" s="81">
        <v>171108.19</v>
      </c>
      <c r="M75" s="81">
        <v>174753.41</v>
      </c>
    </row>
    <row r="76" spans="1:13" x14ac:dyDescent="0.25">
      <c r="A76" s="77" t="s">
        <v>99</v>
      </c>
      <c r="B76" s="82">
        <v>30245.03</v>
      </c>
      <c r="C76" s="82">
        <v>42522.85</v>
      </c>
      <c r="D76" s="82">
        <v>24502.69</v>
      </c>
      <c r="E76" s="82">
        <v>36012.94</v>
      </c>
      <c r="F76" s="82">
        <v>39146.230000000003</v>
      </c>
      <c r="G76" s="82">
        <v>30123.19</v>
      </c>
      <c r="H76" s="82">
        <v>35368.36</v>
      </c>
      <c r="I76" s="82">
        <v>26267.25</v>
      </c>
      <c r="J76" s="82">
        <v>36635.22</v>
      </c>
      <c r="K76" s="82">
        <v>33903.49</v>
      </c>
      <c r="L76" s="82">
        <v>42385.19</v>
      </c>
      <c r="M76" s="82">
        <v>34544.54</v>
      </c>
    </row>
    <row r="77" spans="1:13" x14ac:dyDescent="0.25">
      <c r="A77" s="77" t="s">
        <v>105</v>
      </c>
      <c r="B77" s="79" t="s">
        <v>92</v>
      </c>
      <c r="C77" s="79" t="s">
        <v>92</v>
      </c>
      <c r="D77" s="79" t="s">
        <v>92</v>
      </c>
      <c r="E77" s="79" t="s">
        <v>92</v>
      </c>
      <c r="F77" s="83">
        <v>6</v>
      </c>
      <c r="G77" s="79" t="s">
        <v>92</v>
      </c>
      <c r="H77" s="79" t="s">
        <v>92</v>
      </c>
      <c r="I77" s="79" t="s">
        <v>92</v>
      </c>
      <c r="J77" s="79" t="s">
        <v>92</v>
      </c>
      <c r="K77" s="79" t="s">
        <v>92</v>
      </c>
      <c r="L77" s="79" t="s">
        <v>92</v>
      </c>
      <c r="M77" s="79" t="s">
        <v>92</v>
      </c>
    </row>
    <row r="78" spans="1:13" x14ac:dyDescent="0.25">
      <c r="A78" s="77" t="s">
        <v>96</v>
      </c>
      <c r="B78" s="82">
        <v>1407.53</v>
      </c>
      <c r="C78" s="82">
        <v>589.82000000000005</v>
      </c>
      <c r="D78" s="80" t="s">
        <v>92</v>
      </c>
      <c r="E78" s="80" t="s">
        <v>92</v>
      </c>
      <c r="F78" s="80" t="s">
        <v>92</v>
      </c>
      <c r="G78" s="80" t="s">
        <v>92</v>
      </c>
      <c r="H78" s="80" t="s">
        <v>92</v>
      </c>
      <c r="I78" s="80" t="s">
        <v>92</v>
      </c>
      <c r="J78" s="80" t="s">
        <v>92</v>
      </c>
      <c r="K78" s="80" t="s">
        <v>92</v>
      </c>
      <c r="L78" s="80" t="s">
        <v>92</v>
      </c>
      <c r="M78" s="80" t="s">
        <v>92</v>
      </c>
    </row>
    <row r="79" spans="1:13" x14ac:dyDescent="0.25">
      <c r="A79" s="77" t="s">
        <v>100</v>
      </c>
      <c r="B79" s="81">
        <v>162699.29</v>
      </c>
      <c r="C79" s="81">
        <v>212520.89</v>
      </c>
      <c r="D79" s="81">
        <v>248446.71</v>
      </c>
      <c r="E79" s="81">
        <v>252834.44</v>
      </c>
      <c r="F79" s="81">
        <v>252157.75</v>
      </c>
      <c r="G79" s="83">
        <v>227356.1</v>
      </c>
      <c r="H79" s="81">
        <v>195179.91</v>
      </c>
      <c r="I79" s="81">
        <v>148850.73000000001</v>
      </c>
      <c r="J79" s="81">
        <v>148546.18</v>
      </c>
      <c r="K79" s="83">
        <v>179540</v>
      </c>
      <c r="L79" s="81">
        <v>144671.57999999999</v>
      </c>
      <c r="M79" s="81">
        <v>156496.42000000001</v>
      </c>
    </row>
    <row r="80" spans="1:13" x14ac:dyDescent="0.25">
      <c r="A80" s="77" t="s">
        <v>103</v>
      </c>
      <c r="B80" s="82">
        <v>14890.63</v>
      </c>
      <c r="C80" s="82">
        <v>11261.01</v>
      </c>
      <c r="D80" s="82">
        <v>8781.11</v>
      </c>
      <c r="E80" s="82">
        <v>14385.49</v>
      </c>
      <c r="F80" s="82">
        <v>18393.75</v>
      </c>
      <c r="G80" s="82">
        <v>9340.4699999999993</v>
      </c>
      <c r="H80" s="82">
        <v>14475.06</v>
      </c>
      <c r="I80" s="82">
        <v>8884.48</v>
      </c>
      <c r="J80" s="82">
        <v>8611.19</v>
      </c>
      <c r="K80" s="82">
        <v>12702.39</v>
      </c>
      <c r="L80" s="82">
        <v>11841.08</v>
      </c>
      <c r="M80" s="84">
        <v>14030.6</v>
      </c>
    </row>
    <row r="81" spans="1:13" x14ac:dyDescent="0.25">
      <c r="A81" s="77" t="s">
        <v>104</v>
      </c>
      <c r="B81" s="79" t="s">
        <v>92</v>
      </c>
      <c r="C81" s="79" t="s">
        <v>92</v>
      </c>
      <c r="D81" s="79" t="s">
        <v>92</v>
      </c>
      <c r="E81" s="79" t="s">
        <v>92</v>
      </c>
      <c r="F81" s="79" t="s">
        <v>92</v>
      </c>
      <c r="G81" s="79" t="s">
        <v>92</v>
      </c>
      <c r="H81" s="79" t="s">
        <v>92</v>
      </c>
      <c r="I81" s="79" t="s">
        <v>92</v>
      </c>
      <c r="J81" s="79" t="s">
        <v>92</v>
      </c>
      <c r="K81" s="79" t="s">
        <v>92</v>
      </c>
      <c r="L81" s="79" t="s">
        <v>92</v>
      </c>
      <c r="M81" s="79" t="s">
        <v>92</v>
      </c>
    </row>
    <row r="82" spans="1:13" x14ac:dyDescent="0.25">
      <c r="A82" s="77" t="s">
        <v>102</v>
      </c>
      <c r="B82" s="80" t="s">
        <v>92</v>
      </c>
      <c r="C82" s="80" t="s">
        <v>92</v>
      </c>
      <c r="D82" s="80" t="s">
        <v>92</v>
      </c>
      <c r="E82" s="80" t="s">
        <v>92</v>
      </c>
      <c r="F82" s="80" t="s">
        <v>92</v>
      </c>
      <c r="G82" s="80" t="s">
        <v>92</v>
      </c>
      <c r="H82" s="80" t="s">
        <v>92</v>
      </c>
      <c r="I82" s="80" t="s">
        <v>92</v>
      </c>
      <c r="J82" s="80" t="s">
        <v>92</v>
      </c>
      <c r="K82" s="80" t="s">
        <v>92</v>
      </c>
      <c r="L82" s="80" t="s">
        <v>92</v>
      </c>
      <c r="M82" s="80" t="s">
        <v>92</v>
      </c>
    </row>
    <row r="83" spans="1:13" x14ac:dyDescent="0.25">
      <c r="A83" s="77" t="s">
        <v>43</v>
      </c>
      <c r="B83" s="81">
        <v>3249.68</v>
      </c>
      <c r="C83" s="81">
        <v>4267.04</v>
      </c>
      <c r="D83" s="81">
        <v>4061.84</v>
      </c>
      <c r="E83" s="81">
        <v>4275.95</v>
      </c>
      <c r="F83" s="81">
        <v>4468.18</v>
      </c>
      <c r="G83" s="81">
        <v>5280.08</v>
      </c>
      <c r="H83" s="81">
        <v>4061.84</v>
      </c>
      <c r="I83" s="81">
        <v>3649.02</v>
      </c>
      <c r="J83" s="81">
        <v>5686.16</v>
      </c>
      <c r="K83" s="81">
        <v>4875.34</v>
      </c>
      <c r="L83" s="81">
        <v>5290.89</v>
      </c>
      <c r="M83" s="81">
        <v>4069.14</v>
      </c>
    </row>
    <row r="84" spans="1:13" x14ac:dyDescent="0.25">
      <c r="A84" s="77" t="s">
        <v>106</v>
      </c>
      <c r="B84" s="82">
        <v>311657.32</v>
      </c>
      <c r="C84" s="82">
        <v>340618.27</v>
      </c>
      <c r="D84" s="82">
        <v>334952.45</v>
      </c>
      <c r="E84" s="82">
        <v>406585.95</v>
      </c>
      <c r="F84" s="82">
        <v>445314.67</v>
      </c>
      <c r="G84" s="82">
        <v>461330.95</v>
      </c>
      <c r="H84" s="82">
        <v>433297.06</v>
      </c>
      <c r="I84" s="82">
        <v>406682.61</v>
      </c>
      <c r="J84" s="82">
        <v>362095.15</v>
      </c>
      <c r="K84" s="82">
        <v>351017.53</v>
      </c>
      <c r="L84" s="82">
        <v>299856.65999999997</v>
      </c>
      <c r="M84" s="82">
        <v>311744.71999999997</v>
      </c>
    </row>
    <row r="85" spans="1:13" x14ac:dyDescent="0.25">
      <c r="A85" s="77" t="s">
        <v>108</v>
      </c>
      <c r="B85" s="81">
        <v>160290.66</v>
      </c>
      <c r="C85" s="81">
        <v>157020.57999999999</v>
      </c>
      <c r="D85" s="81">
        <v>155577.78</v>
      </c>
      <c r="E85" s="83">
        <v>140196.20000000001</v>
      </c>
      <c r="F85" s="83">
        <v>129215.8</v>
      </c>
      <c r="G85" s="81">
        <v>99052.52</v>
      </c>
      <c r="H85" s="83">
        <v>93865.2</v>
      </c>
      <c r="I85" s="81">
        <v>80934.929999999993</v>
      </c>
      <c r="J85" s="81">
        <v>101766.35</v>
      </c>
      <c r="K85" s="81">
        <v>84721.83</v>
      </c>
      <c r="L85" s="81">
        <v>102012.38</v>
      </c>
      <c r="M85" s="81">
        <v>98867.56</v>
      </c>
    </row>
    <row r="86" spans="1:13" x14ac:dyDescent="0.25">
      <c r="A86" s="77" t="s">
        <v>36</v>
      </c>
      <c r="B86" s="82">
        <v>902.88</v>
      </c>
      <c r="C86" s="80" t="s">
        <v>92</v>
      </c>
      <c r="D86" s="80" t="s">
        <v>92</v>
      </c>
      <c r="E86" s="80" t="s">
        <v>92</v>
      </c>
      <c r="F86" s="80" t="s">
        <v>92</v>
      </c>
      <c r="G86" s="80" t="s">
        <v>92</v>
      </c>
      <c r="H86" s="80" t="s">
        <v>92</v>
      </c>
      <c r="I86" s="80" t="s">
        <v>92</v>
      </c>
      <c r="J86" s="80" t="s">
        <v>92</v>
      </c>
      <c r="K86" s="80" t="s">
        <v>92</v>
      </c>
      <c r="L86" s="80" t="s">
        <v>92</v>
      </c>
      <c r="M86" s="80" t="s">
        <v>92</v>
      </c>
    </row>
    <row r="87" spans="1:13" x14ac:dyDescent="0.25">
      <c r="A87" s="77" t="s">
        <v>109</v>
      </c>
      <c r="B87" s="81">
        <v>1924.15</v>
      </c>
      <c r="C87" s="81">
        <v>4077.74</v>
      </c>
      <c r="D87" s="81">
        <v>1045.47</v>
      </c>
      <c r="E87" s="81">
        <v>5004.26</v>
      </c>
      <c r="F87" s="81">
        <v>13740.21</v>
      </c>
      <c r="G87" s="81">
        <v>10286.51</v>
      </c>
      <c r="H87" s="83">
        <v>3147.3</v>
      </c>
      <c r="I87" s="81">
        <v>2105.37</v>
      </c>
      <c r="J87" s="81">
        <v>1493.59</v>
      </c>
      <c r="K87" s="81">
        <v>5504.41</v>
      </c>
      <c r="L87" s="79" t="s">
        <v>92</v>
      </c>
      <c r="M87" s="81">
        <v>4252.32</v>
      </c>
    </row>
    <row r="88" spans="1:13" x14ac:dyDescent="0.25">
      <c r="A88" s="77" t="s">
        <v>113</v>
      </c>
      <c r="B88" s="82">
        <v>89265.69</v>
      </c>
      <c r="C88" s="82">
        <v>80735.81</v>
      </c>
      <c r="D88" s="82">
        <v>88305.32</v>
      </c>
      <c r="E88" s="82">
        <v>87908.34</v>
      </c>
      <c r="F88" s="82">
        <v>83771.03</v>
      </c>
      <c r="G88" s="82">
        <v>78032.77</v>
      </c>
      <c r="H88" s="82">
        <v>87365.66</v>
      </c>
      <c r="I88" s="82">
        <v>84929.07</v>
      </c>
      <c r="J88" s="82">
        <v>89837.43</v>
      </c>
      <c r="K88" s="82">
        <v>61090.59</v>
      </c>
      <c r="L88" s="82">
        <v>96947.81</v>
      </c>
      <c r="M88" s="82">
        <v>67206.28</v>
      </c>
    </row>
    <row r="89" spans="1:13" x14ac:dyDescent="0.25">
      <c r="A89" s="77" t="s">
        <v>110</v>
      </c>
      <c r="B89" s="81">
        <v>87026.99</v>
      </c>
      <c r="C89" s="81">
        <v>86540.77</v>
      </c>
      <c r="D89" s="81">
        <v>51070.53</v>
      </c>
      <c r="E89" s="81">
        <v>48277.91</v>
      </c>
      <c r="F89" s="81">
        <v>45116.51</v>
      </c>
      <c r="G89" s="81">
        <v>52646.05</v>
      </c>
      <c r="H89" s="81">
        <v>53223.73</v>
      </c>
      <c r="I89" s="83">
        <v>33614.5</v>
      </c>
      <c r="J89" s="83">
        <v>29919.9</v>
      </c>
      <c r="K89" s="81">
        <v>37346.03</v>
      </c>
      <c r="L89" s="81">
        <v>20542.240000000002</v>
      </c>
      <c r="M89" s="81">
        <v>30900.61</v>
      </c>
    </row>
    <row r="90" spans="1:13" x14ac:dyDescent="0.25">
      <c r="A90" s="77" t="s">
        <v>111</v>
      </c>
      <c r="B90" s="80" t="s">
        <v>92</v>
      </c>
      <c r="C90" s="80" t="s">
        <v>92</v>
      </c>
      <c r="D90" s="80" t="s">
        <v>92</v>
      </c>
      <c r="E90" s="80" t="s">
        <v>92</v>
      </c>
      <c r="F90" s="80" t="s">
        <v>92</v>
      </c>
      <c r="G90" s="80" t="s">
        <v>92</v>
      </c>
      <c r="H90" s="80" t="s">
        <v>92</v>
      </c>
      <c r="I90" s="80" t="s">
        <v>92</v>
      </c>
      <c r="J90" s="80" t="s">
        <v>92</v>
      </c>
      <c r="K90" s="80" t="s">
        <v>92</v>
      </c>
      <c r="L90" s="80" t="s">
        <v>92</v>
      </c>
      <c r="M90" s="80" t="s">
        <v>92</v>
      </c>
    </row>
    <row r="92" spans="1:13" x14ac:dyDescent="0.25">
      <c r="A92" s="71" t="s">
        <v>170</v>
      </c>
      <c r="B92" s="70"/>
      <c r="C92" s="70"/>
      <c r="D92" s="70"/>
      <c r="E92" s="70"/>
      <c r="F92" s="70"/>
      <c r="G92" s="70"/>
      <c r="H92" s="70"/>
      <c r="I92" s="70"/>
      <c r="J92" s="70"/>
      <c r="K92" s="70"/>
      <c r="L92" s="70"/>
      <c r="M92" s="70"/>
    </row>
    <row r="93" spans="1:13" x14ac:dyDescent="0.25">
      <c r="A93" s="71" t="s">
        <v>92</v>
      </c>
      <c r="B93" s="72" t="s">
        <v>115</v>
      </c>
      <c r="C93" s="70"/>
      <c r="D93" s="70"/>
      <c r="E93" s="70"/>
      <c r="F93" s="70"/>
      <c r="G93" s="70"/>
      <c r="H93" s="70"/>
      <c r="I93" s="70"/>
      <c r="J93" s="70"/>
      <c r="K93" s="70"/>
      <c r="L93" s="70"/>
      <c r="M93" s="70"/>
    </row>
  </sheetData>
  <hyperlinks>
    <hyperlink ref="A2" location="Índice!A1" display="Índice" xr:uid="{37EAA3D5-EF67-46AB-844E-5B7B059CE0F3}"/>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606D-7DBB-45CC-BB4D-441352CA31A4}">
  <sheetPr>
    <tabColor theme="7" tint="0.79998168889431442"/>
  </sheetPr>
  <dimension ref="A2:G19"/>
  <sheetViews>
    <sheetView showGridLines="0" workbookViewId="0"/>
  </sheetViews>
  <sheetFormatPr baseColWidth="10" defaultColWidth="11.5703125" defaultRowHeight="15" x14ac:dyDescent="0.25"/>
  <cols>
    <col min="1" max="1" width="13.85546875" style="47" bestFit="1" customWidth="1"/>
    <col min="2" max="2" width="35.5703125" style="47" customWidth="1"/>
    <col min="3" max="4" width="10.5703125" style="47" customWidth="1"/>
    <col min="5" max="5" width="12" style="47" bestFit="1" customWidth="1"/>
    <col min="6" max="6" width="13.7109375" style="47" bestFit="1" customWidth="1"/>
    <col min="7" max="7" width="14.7109375" style="47" bestFit="1" customWidth="1"/>
    <col min="8" max="16384" width="11.5703125" style="47"/>
  </cols>
  <sheetData>
    <row r="2" spans="1:7" x14ac:dyDescent="0.25">
      <c r="A2" s="65" t="s">
        <v>23</v>
      </c>
    </row>
    <row r="4" spans="1:7" x14ac:dyDescent="0.25">
      <c r="A4" s="47" t="s">
        <v>545</v>
      </c>
      <c r="B4" s="95">
        <v>46099</v>
      </c>
    </row>
    <row r="7" spans="1:7" s="139" customFormat="1" ht="23.45" customHeight="1" x14ac:dyDescent="0.25">
      <c r="A7" s="138" t="s">
        <v>229</v>
      </c>
      <c r="B7" s="138" t="s">
        <v>245</v>
      </c>
      <c r="C7" s="138" t="s">
        <v>247</v>
      </c>
      <c r="D7" s="138" t="s">
        <v>289</v>
      </c>
      <c r="E7" s="138" t="s">
        <v>49</v>
      </c>
      <c r="F7" s="138" t="s">
        <v>230</v>
      </c>
      <c r="G7" s="138" t="s">
        <v>231</v>
      </c>
    </row>
    <row r="8" spans="1:7" s="139" customFormat="1" ht="16.149999999999999" customHeight="1" x14ac:dyDescent="0.25">
      <c r="A8" s="140" t="s">
        <v>246</v>
      </c>
      <c r="B8" s="141" t="s">
        <v>232</v>
      </c>
      <c r="C8" s="141" t="s">
        <v>82</v>
      </c>
      <c r="D8" s="141">
        <v>2025</v>
      </c>
      <c r="E8" s="141" t="s">
        <v>233</v>
      </c>
      <c r="F8" s="142">
        <v>28633906.27</v>
      </c>
      <c r="G8" s="142">
        <v>22413174.510000002</v>
      </c>
    </row>
    <row r="9" spans="1:7" s="139" customFormat="1" ht="16.149999999999999" customHeight="1" x14ac:dyDescent="0.25">
      <c r="A9" s="140" t="s">
        <v>246</v>
      </c>
      <c r="B9" s="141" t="s">
        <v>232</v>
      </c>
      <c r="C9" s="141" t="s">
        <v>82</v>
      </c>
      <c r="D9" s="141">
        <v>2025</v>
      </c>
      <c r="E9" s="141" t="s">
        <v>234</v>
      </c>
      <c r="F9" s="142">
        <v>22034381.57</v>
      </c>
      <c r="G9" s="142">
        <v>18647161.82</v>
      </c>
    </row>
    <row r="10" spans="1:7" s="139" customFormat="1" ht="16.149999999999999" customHeight="1" x14ac:dyDescent="0.25">
      <c r="A10" s="140" t="s">
        <v>246</v>
      </c>
      <c r="B10" s="141" t="s">
        <v>232</v>
      </c>
      <c r="C10" s="141" t="s">
        <v>82</v>
      </c>
      <c r="D10" s="141">
        <v>2025</v>
      </c>
      <c r="E10" s="141" t="s">
        <v>235</v>
      </c>
      <c r="F10" s="142">
        <v>21925364.350000001</v>
      </c>
      <c r="G10" s="142">
        <v>19876120.030000001</v>
      </c>
    </row>
    <row r="11" spans="1:7" s="139" customFormat="1" ht="16.149999999999999" customHeight="1" x14ac:dyDescent="0.25">
      <c r="A11" s="140" t="s">
        <v>246</v>
      </c>
      <c r="B11" s="141" t="s">
        <v>232</v>
      </c>
      <c r="C11" s="141" t="s">
        <v>82</v>
      </c>
      <c r="D11" s="141">
        <v>2025</v>
      </c>
      <c r="E11" s="141" t="s">
        <v>236</v>
      </c>
      <c r="F11" s="142">
        <v>27542758.379999999</v>
      </c>
      <c r="G11" s="142">
        <v>22281736.5</v>
      </c>
    </row>
    <row r="12" spans="1:7" s="139" customFormat="1" ht="16.149999999999999" customHeight="1" x14ac:dyDescent="0.25">
      <c r="A12" s="140" t="s">
        <v>246</v>
      </c>
      <c r="B12" s="141" t="s">
        <v>232</v>
      </c>
      <c r="C12" s="141" t="s">
        <v>82</v>
      </c>
      <c r="D12" s="141">
        <v>2025</v>
      </c>
      <c r="E12" s="141" t="s">
        <v>237</v>
      </c>
      <c r="F12" s="142">
        <v>19790986.02</v>
      </c>
      <c r="G12" s="142">
        <v>16763564.34</v>
      </c>
    </row>
    <row r="13" spans="1:7" s="139" customFormat="1" ht="16.149999999999999" customHeight="1" x14ac:dyDescent="0.25">
      <c r="A13" s="140" t="s">
        <v>246</v>
      </c>
      <c r="B13" s="141" t="s">
        <v>232</v>
      </c>
      <c r="C13" s="141" t="s">
        <v>82</v>
      </c>
      <c r="D13" s="141">
        <v>2025</v>
      </c>
      <c r="E13" s="141" t="s">
        <v>238</v>
      </c>
      <c r="F13" s="142">
        <v>16600326.199999999</v>
      </c>
      <c r="G13" s="142">
        <v>14761015.84</v>
      </c>
    </row>
    <row r="14" spans="1:7" s="139" customFormat="1" ht="16.149999999999999" customHeight="1" x14ac:dyDescent="0.25">
      <c r="A14" s="140" t="s">
        <v>246</v>
      </c>
      <c r="B14" s="141" t="s">
        <v>232</v>
      </c>
      <c r="C14" s="141" t="s">
        <v>82</v>
      </c>
      <c r="D14" s="141">
        <v>2025</v>
      </c>
      <c r="E14" s="141" t="s">
        <v>239</v>
      </c>
      <c r="F14" s="142">
        <v>20336175.530000001</v>
      </c>
      <c r="G14" s="142">
        <v>16998849.27</v>
      </c>
    </row>
    <row r="15" spans="1:7" s="139" customFormat="1" ht="16.149999999999999" customHeight="1" x14ac:dyDescent="0.25">
      <c r="A15" s="140" t="s">
        <v>246</v>
      </c>
      <c r="B15" s="141" t="s">
        <v>232</v>
      </c>
      <c r="C15" s="141" t="s">
        <v>82</v>
      </c>
      <c r="D15" s="141">
        <v>2025</v>
      </c>
      <c r="E15" s="141" t="s">
        <v>240</v>
      </c>
      <c r="F15" s="142">
        <v>20747724.210000001</v>
      </c>
      <c r="G15" s="142">
        <v>16646740.779999999</v>
      </c>
    </row>
    <row r="16" spans="1:7" s="139" customFormat="1" ht="16.149999999999999" customHeight="1" x14ac:dyDescent="0.25">
      <c r="A16" s="140" t="s">
        <v>246</v>
      </c>
      <c r="B16" s="141" t="s">
        <v>232</v>
      </c>
      <c r="C16" s="141" t="s">
        <v>82</v>
      </c>
      <c r="D16" s="141">
        <v>2025</v>
      </c>
      <c r="E16" s="141" t="s">
        <v>241</v>
      </c>
      <c r="F16" s="142">
        <v>25523381.899999999</v>
      </c>
      <c r="G16" s="142">
        <v>21524194.030000001</v>
      </c>
    </row>
    <row r="17" spans="1:7" s="139" customFormat="1" ht="16.149999999999999" customHeight="1" x14ac:dyDescent="0.25">
      <c r="A17" s="140" t="s">
        <v>246</v>
      </c>
      <c r="B17" s="141" t="s">
        <v>232</v>
      </c>
      <c r="C17" s="141" t="s">
        <v>82</v>
      </c>
      <c r="D17" s="141">
        <v>2025</v>
      </c>
      <c r="E17" s="141" t="s">
        <v>242</v>
      </c>
      <c r="F17" s="142">
        <v>31643691.23</v>
      </c>
      <c r="G17" s="142">
        <v>27691096.449999999</v>
      </c>
    </row>
    <row r="18" spans="1:7" s="139" customFormat="1" ht="16.149999999999999" customHeight="1" x14ac:dyDescent="0.25">
      <c r="A18" s="140" t="s">
        <v>246</v>
      </c>
      <c r="B18" s="141" t="s">
        <v>232</v>
      </c>
      <c r="C18" s="141" t="s">
        <v>82</v>
      </c>
      <c r="D18" s="141">
        <v>2025</v>
      </c>
      <c r="E18" s="141" t="s">
        <v>243</v>
      </c>
      <c r="F18" s="142">
        <v>27812151.890000001</v>
      </c>
      <c r="G18" s="142">
        <v>24122209.010000002</v>
      </c>
    </row>
    <row r="19" spans="1:7" s="139" customFormat="1" ht="16.149999999999999" customHeight="1" x14ac:dyDescent="0.25">
      <c r="A19" s="140" t="s">
        <v>246</v>
      </c>
      <c r="B19" s="141" t="s">
        <v>232</v>
      </c>
      <c r="C19" s="141" t="s">
        <v>82</v>
      </c>
      <c r="D19" s="141">
        <v>2025</v>
      </c>
      <c r="E19" s="141" t="s">
        <v>244</v>
      </c>
      <c r="F19" s="142">
        <v>30987672.239999998</v>
      </c>
      <c r="G19" s="142">
        <v>24779322.359999999</v>
      </c>
    </row>
  </sheetData>
  <hyperlinks>
    <hyperlink ref="A2" location="Índice!A1" display="Índice" xr:uid="{9D460B19-316C-4DC9-9522-42DE796D7EC9}"/>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1FB31-A21D-41D9-9FE9-289B7D25E7B2}">
  <sheetPr>
    <tabColor theme="5" tint="0.79998168889431442"/>
  </sheetPr>
  <dimension ref="A2:H19"/>
  <sheetViews>
    <sheetView showGridLines="0" workbookViewId="0"/>
  </sheetViews>
  <sheetFormatPr baseColWidth="10" defaultRowHeight="15" x14ac:dyDescent="0.25"/>
  <cols>
    <col min="1" max="1" width="10.28515625" customWidth="1"/>
    <col min="2" max="2" width="11.85546875" customWidth="1"/>
    <col min="3" max="3" width="15.7109375" bestFit="1" customWidth="1"/>
    <col min="4" max="4" width="53.140625" bestFit="1" customWidth="1"/>
    <col min="5" max="5" width="10.7109375" bestFit="1" customWidth="1"/>
    <col min="6" max="6" width="9" bestFit="1" customWidth="1"/>
    <col min="7" max="8" width="15.140625" bestFit="1" customWidth="1"/>
    <col min="9" max="9" width="11.7109375" bestFit="1" customWidth="1"/>
    <col min="10" max="10" width="15.28515625" bestFit="1" customWidth="1"/>
    <col min="12" max="12" width="19.85546875" bestFit="1" customWidth="1"/>
    <col min="13" max="13" width="24" bestFit="1" customWidth="1"/>
    <col min="14" max="14" width="19.140625" customWidth="1"/>
    <col min="15" max="15" width="33.7109375" bestFit="1" customWidth="1"/>
    <col min="16" max="16" width="19.140625" customWidth="1"/>
  </cols>
  <sheetData>
    <row r="2" spans="1:8" x14ac:dyDescent="0.25">
      <c r="A2" s="65" t="s">
        <v>23</v>
      </c>
    </row>
    <row r="4" spans="1:8" x14ac:dyDescent="0.25">
      <c r="A4" t="s">
        <v>545</v>
      </c>
      <c r="B4" s="96">
        <v>46100</v>
      </c>
    </row>
    <row r="7" spans="1:8" s="144" customFormat="1" ht="19.899999999999999" customHeight="1" x14ac:dyDescent="0.25">
      <c r="A7" s="143" t="s">
        <v>473</v>
      </c>
      <c r="B7" s="143" t="s">
        <v>49</v>
      </c>
      <c r="C7" s="143" t="s">
        <v>474</v>
      </c>
      <c r="D7" s="143" t="s">
        <v>475</v>
      </c>
      <c r="E7" s="143" t="s">
        <v>476</v>
      </c>
      <c r="F7" s="143" t="s">
        <v>477</v>
      </c>
      <c r="G7" s="143" t="s">
        <v>478</v>
      </c>
      <c r="H7" s="143" t="s">
        <v>479</v>
      </c>
    </row>
    <row r="8" spans="1:8" s="139" customFormat="1" ht="19.899999999999999" customHeight="1" x14ac:dyDescent="0.25">
      <c r="A8" s="141">
        <v>2025</v>
      </c>
      <c r="B8" s="141">
        <v>1</v>
      </c>
      <c r="C8" s="141">
        <v>8039000</v>
      </c>
      <c r="D8" s="141" t="s">
        <v>480</v>
      </c>
      <c r="E8" s="141" t="s">
        <v>82</v>
      </c>
      <c r="F8" s="141" t="s">
        <v>481</v>
      </c>
      <c r="G8" s="145">
        <v>18165693.449999999</v>
      </c>
      <c r="H8" s="145">
        <v>8478836.5399999991</v>
      </c>
    </row>
    <row r="9" spans="1:8" s="139" customFormat="1" ht="19.899999999999999" customHeight="1" x14ac:dyDescent="0.25">
      <c r="A9" s="141">
        <v>2025</v>
      </c>
      <c r="B9" s="141">
        <v>2</v>
      </c>
      <c r="C9" s="141">
        <v>8039000</v>
      </c>
      <c r="D9" s="141" t="s">
        <v>480</v>
      </c>
      <c r="E9" s="141" t="s">
        <v>82</v>
      </c>
      <c r="F9" s="141" t="s">
        <v>481</v>
      </c>
      <c r="G9" s="145">
        <v>19691669.870000001</v>
      </c>
      <c r="H9" s="145">
        <v>9655044.6699999999</v>
      </c>
    </row>
    <row r="10" spans="1:8" s="139" customFormat="1" ht="19.899999999999999" customHeight="1" x14ac:dyDescent="0.25">
      <c r="A10" s="141">
        <v>2025</v>
      </c>
      <c r="B10" s="141">
        <v>3</v>
      </c>
      <c r="C10" s="141">
        <v>8039000</v>
      </c>
      <c r="D10" s="141" t="s">
        <v>480</v>
      </c>
      <c r="E10" s="141" t="s">
        <v>82</v>
      </c>
      <c r="F10" s="141" t="s">
        <v>481</v>
      </c>
      <c r="G10" s="145">
        <v>22914043.609099999</v>
      </c>
      <c r="H10" s="145">
        <v>11653827.85</v>
      </c>
    </row>
    <row r="11" spans="1:8" s="139" customFormat="1" ht="19.899999999999999" customHeight="1" x14ac:dyDescent="0.25">
      <c r="A11" s="141">
        <v>2025</v>
      </c>
      <c r="B11" s="141">
        <v>4</v>
      </c>
      <c r="C11" s="141">
        <v>8039000</v>
      </c>
      <c r="D11" s="141" t="s">
        <v>480</v>
      </c>
      <c r="E11" s="141" t="s">
        <v>82</v>
      </c>
      <c r="F11" s="141" t="s">
        <v>481</v>
      </c>
      <c r="G11" s="145">
        <v>24109443.210000001</v>
      </c>
      <c r="H11" s="145">
        <v>11393254.539999999</v>
      </c>
    </row>
    <row r="12" spans="1:8" s="139" customFormat="1" ht="19.899999999999999" customHeight="1" x14ac:dyDescent="0.25">
      <c r="A12" s="141">
        <v>2025</v>
      </c>
      <c r="B12" s="141">
        <v>5</v>
      </c>
      <c r="C12" s="141">
        <v>8039000</v>
      </c>
      <c r="D12" s="141" t="s">
        <v>480</v>
      </c>
      <c r="E12" s="141" t="s">
        <v>82</v>
      </c>
      <c r="F12" s="141" t="s">
        <v>481</v>
      </c>
      <c r="G12" s="145">
        <v>21610521.57</v>
      </c>
      <c r="H12" s="145">
        <v>10701362.92</v>
      </c>
    </row>
    <row r="13" spans="1:8" s="139" customFormat="1" ht="19.899999999999999" customHeight="1" x14ac:dyDescent="0.25">
      <c r="A13" s="141">
        <v>2025</v>
      </c>
      <c r="B13" s="141">
        <v>6</v>
      </c>
      <c r="C13" s="141">
        <v>8039000</v>
      </c>
      <c r="D13" s="141" t="s">
        <v>480</v>
      </c>
      <c r="E13" s="141" t="s">
        <v>82</v>
      </c>
      <c r="F13" s="141" t="s">
        <v>481</v>
      </c>
      <c r="G13" s="145">
        <v>19250267.739999998</v>
      </c>
      <c r="H13" s="145">
        <v>9976409.8599999994</v>
      </c>
    </row>
    <row r="14" spans="1:8" s="139" customFormat="1" ht="19.899999999999999" customHeight="1" x14ac:dyDescent="0.25">
      <c r="A14" s="141">
        <v>2025</v>
      </c>
      <c r="B14" s="141">
        <v>7</v>
      </c>
      <c r="C14" s="141">
        <v>8039000</v>
      </c>
      <c r="D14" s="141" t="s">
        <v>480</v>
      </c>
      <c r="E14" s="141" t="s">
        <v>82</v>
      </c>
      <c r="F14" s="141" t="s">
        <v>481</v>
      </c>
      <c r="G14" s="145">
        <v>22549941.440000001</v>
      </c>
      <c r="H14" s="145">
        <v>10486063.970000001</v>
      </c>
    </row>
    <row r="15" spans="1:8" s="139" customFormat="1" ht="19.899999999999999" customHeight="1" x14ac:dyDescent="0.25">
      <c r="A15" s="141">
        <v>2025</v>
      </c>
      <c r="B15" s="141">
        <v>8</v>
      </c>
      <c r="C15" s="141">
        <v>8039000</v>
      </c>
      <c r="D15" s="141" t="s">
        <v>480</v>
      </c>
      <c r="E15" s="141" t="s">
        <v>82</v>
      </c>
      <c r="F15" s="141" t="s">
        <v>481</v>
      </c>
      <c r="G15" s="145">
        <v>23804971.25</v>
      </c>
      <c r="H15" s="145">
        <v>10748931.08</v>
      </c>
    </row>
    <row r="16" spans="1:8" s="139" customFormat="1" ht="19.899999999999999" customHeight="1" x14ac:dyDescent="0.25">
      <c r="A16" s="141">
        <v>2025</v>
      </c>
      <c r="B16" s="141">
        <v>9</v>
      </c>
      <c r="C16" s="141">
        <v>8039000</v>
      </c>
      <c r="D16" s="141" t="s">
        <v>480</v>
      </c>
      <c r="E16" s="141" t="s">
        <v>82</v>
      </c>
      <c r="F16" s="141" t="s">
        <v>481</v>
      </c>
      <c r="G16" s="145">
        <v>20851022.710000001</v>
      </c>
      <c r="H16" s="145">
        <v>10133566.050000001</v>
      </c>
    </row>
    <row r="17" spans="1:8" s="139" customFormat="1" ht="19.899999999999999" customHeight="1" x14ac:dyDescent="0.25">
      <c r="A17" s="141">
        <v>2025</v>
      </c>
      <c r="B17" s="141">
        <v>10</v>
      </c>
      <c r="C17" s="141">
        <v>8039000</v>
      </c>
      <c r="D17" s="141" t="s">
        <v>480</v>
      </c>
      <c r="E17" s="141" t="s">
        <v>82</v>
      </c>
      <c r="F17" s="141" t="s">
        <v>481</v>
      </c>
      <c r="G17" s="145">
        <v>28696058.120000001</v>
      </c>
      <c r="H17" s="145">
        <v>13770185.289999999</v>
      </c>
    </row>
    <row r="18" spans="1:8" s="139" customFormat="1" ht="19.899999999999999" customHeight="1" x14ac:dyDescent="0.25">
      <c r="A18" s="141">
        <v>2025</v>
      </c>
      <c r="B18" s="141">
        <v>11</v>
      </c>
      <c r="C18" s="141">
        <v>8039000</v>
      </c>
      <c r="D18" s="141" t="s">
        <v>480</v>
      </c>
      <c r="E18" s="141" t="s">
        <v>82</v>
      </c>
      <c r="F18" s="141" t="s">
        <v>481</v>
      </c>
      <c r="G18" s="145">
        <v>22698252.219999999</v>
      </c>
      <c r="H18" s="145">
        <v>10861906.34</v>
      </c>
    </row>
    <row r="19" spans="1:8" s="139" customFormat="1" ht="19.899999999999999" customHeight="1" x14ac:dyDescent="0.25">
      <c r="A19" s="141">
        <v>2025</v>
      </c>
      <c r="B19" s="141">
        <v>12</v>
      </c>
      <c r="C19" s="141">
        <v>8039000</v>
      </c>
      <c r="D19" s="141" t="s">
        <v>480</v>
      </c>
      <c r="E19" s="141" t="s">
        <v>82</v>
      </c>
      <c r="F19" s="141" t="s">
        <v>481</v>
      </c>
      <c r="G19" s="145">
        <v>25512748.971500002</v>
      </c>
      <c r="H19" s="145">
        <v>11554530.6</v>
      </c>
    </row>
  </sheetData>
  <sortState xmlns:xlrd2="http://schemas.microsoft.com/office/spreadsheetml/2017/richdata2" ref="A8:H19">
    <sortCondition ref="B8:B19"/>
  </sortState>
  <hyperlinks>
    <hyperlink ref="A2" location="Índice!A1" display="Índice" xr:uid="{929078D1-7C24-4342-B359-A58B0909FA49}"/>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2D20C-7E5A-4837-80F9-1E91151902BD}">
  <sheetPr>
    <tabColor theme="4" tint="0.79998168889431442"/>
  </sheetPr>
  <dimension ref="A2:L19"/>
  <sheetViews>
    <sheetView showGridLines="0" workbookViewId="0"/>
  </sheetViews>
  <sheetFormatPr baseColWidth="10" defaultRowHeight="15" x14ac:dyDescent="0.25"/>
  <cols>
    <col min="1" max="1" width="11.7109375" bestFit="1" customWidth="1"/>
    <col min="2" max="2" width="16.140625" bestFit="1" customWidth="1"/>
    <col min="3" max="3" width="40.85546875" bestFit="1" customWidth="1"/>
    <col min="4" max="4" width="19.42578125" bestFit="1" customWidth="1"/>
    <col min="5" max="5" width="14.5703125" bestFit="1" customWidth="1"/>
    <col min="6" max="6" width="20.5703125" bestFit="1" customWidth="1"/>
    <col min="7" max="7" width="15.7109375" bestFit="1" customWidth="1"/>
    <col min="8" max="8" width="9" bestFit="1" customWidth="1"/>
    <col min="9" max="9" width="8.85546875" bestFit="1" customWidth="1"/>
    <col min="10" max="10" width="23" bestFit="1" customWidth="1"/>
    <col min="11" max="11" width="18.85546875" bestFit="1" customWidth="1"/>
    <col min="12" max="12" width="11.5703125" bestFit="1" customWidth="1"/>
  </cols>
  <sheetData>
    <row r="2" spans="1:12" x14ac:dyDescent="0.25">
      <c r="A2" s="65" t="s">
        <v>23</v>
      </c>
    </row>
    <row r="4" spans="1:12" x14ac:dyDescent="0.25">
      <c r="A4" t="s">
        <v>545</v>
      </c>
      <c r="B4" s="68">
        <v>46101</v>
      </c>
    </row>
    <row r="7" spans="1:12" s="66" customFormat="1" x14ac:dyDescent="0.25">
      <c r="A7" s="122" t="s">
        <v>553</v>
      </c>
      <c r="B7" s="122" t="s">
        <v>554</v>
      </c>
      <c r="C7" s="122" t="s">
        <v>555</v>
      </c>
      <c r="D7" s="122" t="s">
        <v>556</v>
      </c>
      <c r="E7" s="122" t="s">
        <v>557</v>
      </c>
      <c r="F7" s="122" t="s">
        <v>558</v>
      </c>
      <c r="G7" s="122" t="s">
        <v>559</v>
      </c>
      <c r="H7" s="122" t="s">
        <v>560</v>
      </c>
      <c r="I7" s="122" t="s">
        <v>561</v>
      </c>
      <c r="J7" s="122" t="s">
        <v>562</v>
      </c>
      <c r="K7" s="122" t="s">
        <v>563</v>
      </c>
      <c r="L7" s="122" t="s">
        <v>564</v>
      </c>
    </row>
    <row r="8" spans="1:12" x14ac:dyDescent="0.25">
      <c r="A8" s="67">
        <v>202501</v>
      </c>
      <c r="B8" s="67">
        <v>8039000</v>
      </c>
      <c r="C8" s="67" t="s">
        <v>565</v>
      </c>
      <c r="D8" s="67">
        <v>419</v>
      </c>
      <c r="E8" s="67" t="s">
        <v>82</v>
      </c>
      <c r="F8" s="67">
        <v>10</v>
      </c>
      <c r="G8" s="67" t="s">
        <v>566</v>
      </c>
      <c r="H8" s="67">
        <v>21970257</v>
      </c>
      <c r="I8" s="67" t="s">
        <v>567</v>
      </c>
      <c r="J8" s="67">
        <v>0</v>
      </c>
      <c r="K8" s="67" t="s">
        <v>568</v>
      </c>
      <c r="L8" s="121" t="s">
        <v>569</v>
      </c>
    </row>
    <row r="9" spans="1:12" x14ac:dyDescent="0.25">
      <c r="A9" s="67">
        <v>202502</v>
      </c>
      <c r="B9" s="67">
        <v>8039000</v>
      </c>
      <c r="C9" s="67" t="s">
        <v>565</v>
      </c>
      <c r="D9" s="67">
        <v>419</v>
      </c>
      <c r="E9" s="67" t="s">
        <v>82</v>
      </c>
      <c r="F9" s="67">
        <v>10</v>
      </c>
      <c r="G9" s="67" t="s">
        <v>566</v>
      </c>
      <c r="H9" s="67">
        <v>21822944</v>
      </c>
      <c r="I9" s="67" t="s">
        <v>567</v>
      </c>
      <c r="J9" s="67">
        <v>0</v>
      </c>
      <c r="K9" s="67" t="s">
        <v>568</v>
      </c>
      <c r="L9" s="121" t="s">
        <v>570</v>
      </c>
    </row>
    <row r="10" spans="1:12" x14ac:dyDescent="0.25">
      <c r="A10" s="67">
        <v>202503</v>
      </c>
      <c r="B10" s="67">
        <v>8039000</v>
      </c>
      <c r="C10" s="67" t="s">
        <v>565</v>
      </c>
      <c r="D10" s="67">
        <v>419</v>
      </c>
      <c r="E10" s="67" t="s">
        <v>82</v>
      </c>
      <c r="F10" s="67">
        <v>10</v>
      </c>
      <c r="G10" s="67" t="s">
        <v>566</v>
      </c>
      <c r="H10" s="67">
        <v>18252346</v>
      </c>
      <c r="I10" s="67" t="s">
        <v>567</v>
      </c>
      <c r="J10" s="67">
        <v>0</v>
      </c>
      <c r="K10" s="67" t="s">
        <v>568</v>
      </c>
      <c r="L10" s="121" t="s">
        <v>571</v>
      </c>
    </row>
    <row r="11" spans="1:12" x14ac:dyDescent="0.25">
      <c r="A11" s="67">
        <v>202504</v>
      </c>
      <c r="B11" s="67">
        <v>8039000</v>
      </c>
      <c r="C11" s="67" t="s">
        <v>565</v>
      </c>
      <c r="D11" s="67">
        <v>419</v>
      </c>
      <c r="E11" s="67" t="s">
        <v>82</v>
      </c>
      <c r="F11" s="67">
        <v>10</v>
      </c>
      <c r="G11" s="67" t="s">
        <v>566</v>
      </c>
      <c r="H11" s="67">
        <v>24197598</v>
      </c>
      <c r="I11" s="67" t="s">
        <v>567</v>
      </c>
      <c r="J11" s="67">
        <v>0</v>
      </c>
      <c r="K11" s="67" t="s">
        <v>568</v>
      </c>
      <c r="L11" s="121" t="s">
        <v>572</v>
      </c>
    </row>
    <row r="12" spans="1:12" x14ac:dyDescent="0.25">
      <c r="A12" s="67">
        <v>202505</v>
      </c>
      <c r="B12" s="67">
        <v>8039000</v>
      </c>
      <c r="C12" s="67" t="s">
        <v>565</v>
      </c>
      <c r="D12" s="67">
        <v>419</v>
      </c>
      <c r="E12" s="67" t="s">
        <v>82</v>
      </c>
      <c r="F12" s="67">
        <v>10</v>
      </c>
      <c r="G12" s="67" t="s">
        <v>566</v>
      </c>
      <c r="H12" s="67">
        <v>31875965</v>
      </c>
      <c r="I12" s="67" t="s">
        <v>567</v>
      </c>
      <c r="J12" s="67">
        <v>0</v>
      </c>
      <c r="K12" s="67" t="s">
        <v>568</v>
      </c>
      <c r="L12" s="121" t="s">
        <v>573</v>
      </c>
    </row>
    <row r="13" spans="1:12" x14ac:dyDescent="0.25">
      <c r="A13" s="67">
        <v>202506</v>
      </c>
      <c r="B13" s="67">
        <v>8039000</v>
      </c>
      <c r="C13" s="67" t="s">
        <v>565</v>
      </c>
      <c r="D13" s="67">
        <v>419</v>
      </c>
      <c r="E13" s="67" t="s">
        <v>82</v>
      </c>
      <c r="F13" s="67">
        <v>10</v>
      </c>
      <c r="G13" s="67" t="s">
        <v>566</v>
      </c>
      <c r="H13" s="67">
        <v>35010127</v>
      </c>
      <c r="I13" s="67" t="s">
        <v>567</v>
      </c>
      <c r="J13" s="67">
        <v>0</v>
      </c>
      <c r="K13" s="67" t="s">
        <v>568</v>
      </c>
      <c r="L13" s="121" t="s">
        <v>574</v>
      </c>
    </row>
    <row r="14" spans="1:12" x14ac:dyDescent="0.25">
      <c r="A14" s="67">
        <v>202507</v>
      </c>
      <c r="B14" s="67">
        <v>8039000</v>
      </c>
      <c r="C14" s="67" t="s">
        <v>565</v>
      </c>
      <c r="D14" s="67">
        <v>419</v>
      </c>
      <c r="E14" s="67" t="s">
        <v>82</v>
      </c>
      <c r="F14" s="67">
        <v>10</v>
      </c>
      <c r="G14" s="67" t="s">
        <v>566</v>
      </c>
      <c r="H14" s="67">
        <v>34636077</v>
      </c>
      <c r="I14" s="67" t="s">
        <v>567</v>
      </c>
      <c r="J14" s="67">
        <v>0</v>
      </c>
      <c r="K14" s="67" t="s">
        <v>568</v>
      </c>
      <c r="L14" s="121" t="s">
        <v>575</v>
      </c>
    </row>
    <row r="15" spans="1:12" x14ac:dyDescent="0.25">
      <c r="A15" s="67">
        <v>202508</v>
      </c>
      <c r="B15" s="67">
        <v>8039000</v>
      </c>
      <c r="C15" s="67" t="s">
        <v>565</v>
      </c>
      <c r="D15" s="67">
        <v>419</v>
      </c>
      <c r="E15" s="67" t="s">
        <v>82</v>
      </c>
      <c r="F15" s="67">
        <v>10</v>
      </c>
      <c r="G15" s="67" t="s">
        <v>566</v>
      </c>
      <c r="H15" s="67">
        <v>22325909</v>
      </c>
      <c r="I15" s="67" t="s">
        <v>567</v>
      </c>
      <c r="J15" s="67">
        <v>0</v>
      </c>
      <c r="K15" s="67" t="s">
        <v>568</v>
      </c>
      <c r="L15" s="121" t="s">
        <v>576</v>
      </c>
    </row>
    <row r="16" spans="1:12" x14ac:dyDescent="0.25">
      <c r="A16" s="67">
        <v>202509</v>
      </c>
      <c r="B16" s="67">
        <v>8039000</v>
      </c>
      <c r="C16" s="67" t="s">
        <v>565</v>
      </c>
      <c r="D16" s="67">
        <v>419</v>
      </c>
      <c r="E16" s="67" t="s">
        <v>82</v>
      </c>
      <c r="F16" s="67">
        <v>10</v>
      </c>
      <c r="G16" s="67" t="s">
        <v>566</v>
      </c>
      <c r="H16" s="67">
        <v>19869721</v>
      </c>
      <c r="I16" s="67" t="s">
        <v>567</v>
      </c>
      <c r="J16" s="67">
        <v>0</v>
      </c>
      <c r="K16" s="67" t="s">
        <v>568</v>
      </c>
      <c r="L16" s="121" t="s">
        <v>577</v>
      </c>
    </row>
    <row r="17" spans="1:12" x14ac:dyDescent="0.25">
      <c r="A17" s="67">
        <v>202510</v>
      </c>
      <c r="B17" s="67">
        <v>8039000</v>
      </c>
      <c r="C17" s="67" t="s">
        <v>565</v>
      </c>
      <c r="D17" s="67">
        <v>419</v>
      </c>
      <c r="E17" s="67" t="s">
        <v>82</v>
      </c>
      <c r="F17" s="67">
        <v>10</v>
      </c>
      <c r="G17" s="67" t="s">
        <v>566</v>
      </c>
      <c r="H17" s="67">
        <v>20140580</v>
      </c>
      <c r="I17" s="67" t="s">
        <v>567</v>
      </c>
      <c r="J17" s="67">
        <v>0</v>
      </c>
      <c r="K17" s="67" t="s">
        <v>568</v>
      </c>
      <c r="L17" s="121" t="s">
        <v>578</v>
      </c>
    </row>
    <row r="18" spans="1:12" x14ac:dyDescent="0.25">
      <c r="A18" s="67">
        <v>202511</v>
      </c>
      <c r="B18" s="67">
        <v>8039000</v>
      </c>
      <c r="C18" s="67" t="s">
        <v>565</v>
      </c>
      <c r="D18" s="67">
        <v>419</v>
      </c>
      <c r="E18" s="67" t="s">
        <v>82</v>
      </c>
      <c r="F18" s="67">
        <v>10</v>
      </c>
      <c r="G18" s="67" t="s">
        <v>566</v>
      </c>
      <c r="H18" s="67">
        <v>16679301</v>
      </c>
      <c r="I18" s="67" t="s">
        <v>567</v>
      </c>
      <c r="J18" s="67">
        <v>0</v>
      </c>
      <c r="K18" s="67" t="s">
        <v>568</v>
      </c>
      <c r="L18" s="121" t="s">
        <v>579</v>
      </c>
    </row>
    <row r="19" spans="1:12" x14ac:dyDescent="0.25">
      <c r="A19" s="67">
        <v>202512</v>
      </c>
      <c r="B19" s="67">
        <v>8039000</v>
      </c>
      <c r="C19" s="67" t="s">
        <v>565</v>
      </c>
      <c r="D19" s="67">
        <v>419</v>
      </c>
      <c r="E19" s="67" t="s">
        <v>82</v>
      </c>
      <c r="F19" s="67">
        <v>10</v>
      </c>
      <c r="G19" s="67" t="s">
        <v>566</v>
      </c>
      <c r="H19" s="67">
        <v>12118859</v>
      </c>
      <c r="I19" s="67" t="s">
        <v>567</v>
      </c>
      <c r="J19" s="67">
        <v>0</v>
      </c>
      <c r="K19" s="67" t="s">
        <v>568</v>
      </c>
      <c r="L19" s="121" t="s">
        <v>580</v>
      </c>
    </row>
  </sheetData>
  <hyperlinks>
    <hyperlink ref="A2" location="Índice!A1" display="Índice" xr:uid="{EE907F1D-1CCD-475E-958D-021C677CB0C5}"/>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BC756-F216-415F-A1DC-FFB5DD51F29B}">
  <sheetPr>
    <tabColor theme="3" tint="0.79998168889431442"/>
  </sheetPr>
  <dimension ref="A2:N26"/>
  <sheetViews>
    <sheetView showGridLines="0" workbookViewId="0"/>
  </sheetViews>
  <sheetFormatPr baseColWidth="10" defaultRowHeight="15" x14ac:dyDescent="0.25"/>
  <cols>
    <col min="1" max="1" width="16.7109375" customWidth="1"/>
    <col min="2" max="2" width="34.28515625" customWidth="1"/>
    <col min="4" max="4" width="18.28515625" customWidth="1"/>
    <col min="5" max="5" width="15.7109375" customWidth="1"/>
    <col min="6" max="6" width="13.7109375" bestFit="1" customWidth="1"/>
    <col min="7" max="7" width="9" bestFit="1" customWidth="1"/>
    <col min="8" max="8" width="14.7109375" customWidth="1"/>
    <col min="9" max="9" width="15" customWidth="1"/>
    <col min="11" max="12" width="26.42578125" customWidth="1"/>
    <col min="13" max="13" width="13.5703125" bestFit="1" customWidth="1"/>
    <col min="14" max="14" width="15.7109375" customWidth="1"/>
  </cols>
  <sheetData>
    <row r="2" spans="1:14" x14ac:dyDescent="0.25">
      <c r="A2" s="65" t="s">
        <v>23</v>
      </c>
    </row>
    <row r="4" spans="1:14" x14ac:dyDescent="0.25">
      <c r="A4" t="s">
        <v>545</v>
      </c>
      <c r="B4" s="96">
        <v>46100</v>
      </c>
    </row>
    <row r="6" spans="1:14" x14ac:dyDescent="0.25">
      <c r="A6" t="s">
        <v>180</v>
      </c>
    </row>
    <row r="7" spans="1:14" x14ac:dyDescent="0.25">
      <c r="A7" t="s">
        <v>181</v>
      </c>
    </row>
    <row r="8" spans="1:14" x14ac:dyDescent="0.25">
      <c r="A8" t="s">
        <v>495</v>
      </c>
    </row>
    <row r="9" spans="1:14" x14ac:dyDescent="0.25">
      <c r="A9" t="s">
        <v>182</v>
      </c>
    </row>
    <row r="10" spans="1:14" x14ac:dyDescent="0.25">
      <c r="A10" t="s">
        <v>183</v>
      </c>
    </row>
    <row r="11" spans="1:14" x14ac:dyDescent="0.25">
      <c r="A11" t="s">
        <v>184</v>
      </c>
    </row>
    <row r="14" spans="1:14" s="89" customFormat="1" ht="75" x14ac:dyDescent="0.25">
      <c r="A14" s="93" t="s">
        <v>496</v>
      </c>
      <c r="B14" s="94" t="s">
        <v>482</v>
      </c>
      <c r="C14" s="94" t="s">
        <v>185</v>
      </c>
      <c r="D14" s="94" t="s">
        <v>483</v>
      </c>
      <c r="E14" s="94" t="s">
        <v>484</v>
      </c>
      <c r="F14" s="94" t="s">
        <v>485</v>
      </c>
      <c r="G14" s="94" t="s">
        <v>486</v>
      </c>
      <c r="H14" s="94" t="s">
        <v>487</v>
      </c>
      <c r="I14" s="94" t="s">
        <v>488</v>
      </c>
      <c r="J14" s="94" t="s">
        <v>489</v>
      </c>
      <c r="K14" s="94" t="s">
        <v>490</v>
      </c>
      <c r="L14" s="94" t="s">
        <v>491</v>
      </c>
    </row>
    <row r="15" spans="1:14" x14ac:dyDescent="0.25">
      <c r="A15" s="67">
        <v>1</v>
      </c>
      <c r="B15" s="67" t="s">
        <v>492</v>
      </c>
      <c r="C15" s="67" t="s">
        <v>493</v>
      </c>
      <c r="D15" s="67" t="s">
        <v>494</v>
      </c>
      <c r="E15" s="67"/>
      <c r="F15" s="67" t="s">
        <v>186</v>
      </c>
      <c r="G15" s="67"/>
      <c r="H15" s="86">
        <v>8465580</v>
      </c>
      <c r="I15" s="86">
        <v>976578</v>
      </c>
      <c r="J15" s="86"/>
      <c r="K15" s="86">
        <v>8465580</v>
      </c>
      <c r="L15" s="86">
        <v>976578</v>
      </c>
      <c r="M15" s="46"/>
      <c r="N15" s="46"/>
    </row>
    <row r="16" spans="1:14" x14ac:dyDescent="0.25">
      <c r="A16" s="67">
        <v>2</v>
      </c>
      <c r="B16" s="67" t="s">
        <v>492</v>
      </c>
      <c r="C16" s="67" t="s">
        <v>493</v>
      </c>
      <c r="D16" s="67" t="s">
        <v>494</v>
      </c>
      <c r="E16" s="67"/>
      <c r="F16" s="67" t="s">
        <v>186</v>
      </c>
      <c r="G16" s="67"/>
      <c r="H16" s="86">
        <v>7429380</v>
      </c>
      <c r="I16" s="86">
        <v>834133</v>
      </c>
      <c r="J16" s="86"/>
      <c r="K16" s="86">
        <v>15894960</v>
      </c>
      <c r="L16" s="86">
        <v>1810711</v>
      </c>
      <c r="M16" s="87"/>
      <c r="N16" s="87"/>
    </row>
    <row r="17" spans="1:14" x14ac:dyDescent="0.25">
      <c r="A17" s="67">
        <v>3</v>
      </c>
      <c r="B17" s="67" t="s">
        <v>492</v>
      </c>
      <c r="C17" s="67" t="s">
        <v>493</v>
      </c>
      <c r="D17" s="67" t="s">
        <v>494</v>
      </c>
      <c r="E17" s="67"/>
      <c r="F17" s="67" t="s">
        <v>186</v>
      </c>
      <c r="G17" s="67"/>
      <c r="H17" s="86">
        <v>8149715</v>
      </c>
      <c r="I17" s="86">
        <v>883866</v>
      </c>
      <c r="J17" s="86"/>
      <c r="K17" s="86">
        <v>24044675</v>
      </c>
      <c r="L17" s="86">
        <v>2694577</v>
      </c>
      <c r="M17" s="87"/>
      <c r="N17" s="87"/>
    </row>
    <row r="18" spans="1:14" x14ac:dyDescent="0.25">
      <c r="A18" s="67">
        <v>4</v>
      </c>
      <c r="B18" s="67" t="s">
        <v>492</v>
      </c>
      <c r="C18" s="67" t="s">
        <v>493</v>
      </c>
      <c r="D18" s="67" t="s">
        <v>494</v>
      </c>
      <c r="E18" s="67"/>
      <c r="F18" s="67" t="s">
        <v>186</v>
      </c>
      <c r="G18" s="67"/>
      <c r="H18" s="86">
        <v>8619848</v>
      </c>
      <c r="I18" s="86">
        <v>963832</v>
      </c>
      <c r="J18" s="86"/>
      <c r="K18" s="86">
        <v>32664523</v>
      </c>
      <c r="L18" s="86">
        <v>3658409</v>
      </c>
      <c r="M18" s="87"/>
      <c r="N18" s="87"/>
    </row>
    <row r="19" spans="1:14" x14ac:dyDescent="0.25">
      <c r="A19" s="67">
        <v>5</v>
      </c>
      <c r="B19" s="67" t="s">
        <v>492</v>
      </c>
      <c r="C19" s="67" t="s">
        <v>493</v>
      </c>
      <c r="D19" s="67" t="s">
        <v>494</v>
      </c>
      <c r="E19" s="67"/>
      <c r="F19" s="67" t="s">
        <v>186</v>
      </c>
      <c r="G19" s="67"/>
      <c r="H19" s="86">
        <v>8145010</v>
      </c>
      <c r="I19" s="86">
        <v>928943</v>
      </c>
      <c r="J19" s="86"/>
      <c r="K19" s="86">
        <v>40809533</v>
      </c>
      <c r="L19" s="86">
        <v>4587352</v>
      </c>
      <c r="M19" s="87"/>
      <c r="N19" s="87"/>
    </row>
    <row r="20" spans="1:14" x14ac:dyDescent="0.25">
      <c r="A20" s="67">
        <v>6</v>
      </c>
      <c r="B20" s="67" t="s">
        <v>492</v>
      </c>
      <c r="C20" s="67" t="s">
        <v>493</v>
      </c>
      <c r="D20" s="67" t="s">
        <v>494</v>
      </c>
      <c r="E20" s="67"/>
      <c r="F20" s="67" t="s">
        <v>186</v>
      </c>
      <c r="G20" s="67"/>
      <c r="H20" s="86">
        <v>8784266</v>
      </c>
      <c r="I20" s="86">
        <v>1002263</v>
      </c>
      <c r="J20" s="86"/>
      <c r="K20" s="86">
        <v>49593799</v>
      </c>
      <c r="L20" s="86">
        <v>5589615</v>
      </c>
      <c r="M20" s="87"/>
      <c r="N20" s="87"/>
    </row>
    <row r="21" spans="1:14" x14ac:dyDescent="0.25">
      <c r="A21" s="67">
        <v>7</v>
      </c>
      <c r="B21" s="67" t="s">
        <v>492</v>
      </c>
      <c r="C21" s="67" t="s">
        <v>493</v>
      </c>
      <c r="D21" s="67" t="s">
        <v>494</v>
      </c>
      <c r="E21" s="67"/>
      <c r="F21" s="67" t="s">
        <v>186</v>
      </c>
      <c r="G21" s="67"/>
      <c r="H21" s="86">
        <v>8426527</v>
      </c>
      <c r="I21" s="86">
        <v>980647</v>
      </c>
      <c r="J21" s="86"/>
      <c r="K21" s="86">
        <v>58020326</v>
      </c>
      <c r="L21" s="86">
        <v>6570262</v>
      </c>
      <c r="M21" s="87"/>
      <c r="N21" s="87"/>
    </row>
    <row r="22" spans="1:14" x14ac:dyDescent="0.25">
      <c r="A22" s="67">
        <v>8</v>
      </c>
      <c r="B22" s="67" t="s">
        <v>492</v>
      </c>
      <c r="C22" s="67" t="s">
        <v>493</v>
      </c>
      <c r="D22" s="67" t="s">
        <v>494</v>
      </c>
      <c r="E22" s="67"/>
      <c r="F22" s="67" t="s">
        <v>186</v>
      </c>
      <c r="G22" s="67"/>
      <c r="H22" s="86">
        <v>7852066</v>
      </c>
      <c r="I22" s="86">
        <v>914254</v>
      </c>
      <c r="J22" s="86"/>
      <c r="K22" s="86">
        <v>65872392</v>
      </c>
      <c r="L22" s="86">
        <v>7484516</v>
      </c>
      <c r="M22" s="87"/>
      <c r="N22" s="87"/>
    </row>
    <row r="23" spans="1:14" x14ac:dyDescent="0.25">
      <c r="A23" s="67">
        <v>9</v>
      </c>
      <c r="B23" s="67" t="s">
        <v>492</v>
      </c>
      <c r="C23" s="67" t="s">
        <v>493</v>
      </c>
      <c r="D23" s="67" t="s">
        <v>494</v>
      </c>
      <c r="E23" s="67"/>
      <c r="F23" s="67" t="s">
        <v>186</v>
      </c>
      <c r="G23" s="67"/>
      <c r="H23" s="86">
        <v>7496986</v>
      </c>
      <c r="I23" s="86">
        <v>852644</v>
      </c>
      <c r="J23" s="86"/>
      <c r="K23" s="86">
        <v>73369378</v>
      </c>
      <c r="L23" s="86">
        <v>8337160</v>
      </c>
      <c r="M23" s="87"/>
      <c r="N23" s="87"/>
    </row>
    <row r="24" spans="1:14" x14ac:dyDescent="0.25">
      <c r="A24" s="67">
        <v>10</v>
      </c>
      <c r="B24" s="67" t="s">
        <v>492</v>
      </c>
      <c r="C24" s="67" t="s">
        <v>493</v>
      </c>
      <c r="D24" s="67" t="s">
        <v>494</v>
      </c>
      <c r="E24" s="67"/>
      <c r="F24" s="67" t="s">
        <v>186</v>
      </c>
      <c r="G24" s="67"/>
      <c r="H24" s="86">
        <v>7268197</v>
      </c>
      <c r="I24" s="86">
        <v>834163</v>
      </c>
      <c r="J24" s="86"/>
      <c r="K24" s="86">
        <v>80637575</v>
      </c>
      <c r="L24" s="86">
        <v>9171323</v>
      </c>
      <c r="M24" s="87"/>
      <c r="N24" s="87"/>
    </row>
    <row r="25" spans="1:14" x14ac:dyDescent="0.25">
      <c r="A25" s="67">
        <v>11</v>
      </c>
      <c r="B25" s="67" t="s">
        <v>492</v>
      </c>
      <c r="C25" s="67" t="s">
        <v>493</v>
      </c>
      <c r="D25" s="67" t="s">
        <v>494</v>
      </c>
      <c r="E25" s="67"/>
      <c r="F25" s="67" t="s">
        <v>186</v>
      </c>
      <c r="G25" s="67"/>
      <c r="H25" s="86">
        <v>6683441</v>
      </c>
      <c r="I25" s="86">
        <v>739386</v>
      </c>
      <c r="J25" s="86"/>
      <c r="K25" s="86">
        <v>87321016</v>
      </c>
      <c r="L25" s="86">
        <v>9910709</v>
      </c>
      <c r="M25" s="87"/>
      <c r="N25" s="87"/>
    </row>
    <row r="26" spans="1:14" x14ac:dyDescent="0.25">
      <c r="A26" s="67">
        <v>12</v>
      </c>
      <c r="B26" s="67" t="s">
        <v>492</v>
      </c>
      <c r="C26" s="67" t="s">
        <v>493</v>
      </c>
      <c r="D26" s="67" t="s">
        <v>494</v>
      </c>
      <c r="E26" s="67"/>
      <c r="F26" s="67" t="s">
        <v>186</v>
      </c>
      <c r="G26" s="67"/>
      <c r="H26" s="86">
        <v>6735647</v>
      </c>
      <c r="I26" s="86">
        <v>746137</v>
      </c>
      <c r="J26" s="86"/>
      <c r="K26" s="86">
        <v>94056663</v>
      </c>
      <c r="L26" s="86">
        <v>10656846</v>
      </c>
      <c r="M26" s="87"/>
      <c r="N26" s="87"/>
    </row>
  </sheetData>
  <phoneticPr fontId="31" type="noConversion"/>
  <hyperlinks>
    <hyperlink ref="A2" location="Índice!A1" display="Índice" xr:uid="{85F4657C-E627-474B-8B49-A236BD7144A5}"/>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FF9F-2C5D-44C9-A642-70352AA132B6}">
  <sheetPr>
    <tabColor theme="2" tint="-9.9978637043366805E-2"/>
  </sheetPr>
  <dimension ref="A2:L19"/>
  <sheetViews>
    <sheetView showGridLines="0" workbookViewId="0"/>
  </sheetViews>
  <sheetFormatPr baseColWidth="10" defaultRowHeight="15" x14ac:dyDescent="0.25"/>
  <cols>
    <col min="1" max="1" width="15.7109375" bestFit="1" customWidth="1"/>
    <col min="2" max="2" width="48.7109375" bestFit="1" customWidth="1"/>
    <col min="3" max="3" width="39.7109375" bestFit="1" customWidth="1"/>
    <col min="4" max="4" width="42.85546875" bestFit="1" customWidth="1"/>
    <col min="5" max="5" width="59" bestFit="1" customWidth="1"/>
    <col min="6" max="6" width="13.140625" bestFit="1" customWidth="1"/>
    <col min="7" max="7" width="13.42578125" bestFit="1" customWidth="1"/>
    <col min="8" max="8" width="15.85546875" bestFit="1" customWidth="1"/>
    <col min="9" max="9" width="5" bestFit="1" customWidth="1"/>
    <col min="10" max="10" width="10.85546875" bestFit="1" customWidth="1"/>
    <col min="11" max="11" width="24.5703125" bestFit="1" customWidth="1"/>
    <col min="12" max="12" width="63.85546875" bestFit="1" customWidth="1"/>
  </cols>
  <sheetData>
    <row r="2" spans="1:12" x14ac:dyDescent="0.25">
      <c r="A2" s="65" t="s">
        <v>23</v>
      </c>
    </row>
    <row r="3" spans="1:12" x14ac:dyDescent="0.25">
      <c r="A3" s="65"/>
    </row>
    <row r="4" spans="1:12" x14ac:dyDescent="0.25">
      <c r="A4" t="s">
        <v>545</v>
      </c>
      <c r="B4" s="68">
        <v>46099</v>
      </c>
    </row>
    <row r="7" spans="1:12" s="98" customFormat="1" x14ac:dyDescent="0.25">
      <c r="A7" s="97" t="s">
        <v>187</v>
      </c>
      <c r="B7" s="97" t="s">
        <v>188</v>
      </c>
      <c r="C7" s="97" t="s">
        <v>189</v>
      </c>
      <c r="D7" s="97" t="s">
        <v>190</v>
      </c>
      <c r="E7" s="97" t="s">
        <v>191</v>
      </c>
      <c r="F7" s="97" t="s">
        <v>192</v>
      </c>
      <c r="G7" s="97" t="s">
        <v>193</v>
      </c>
      <c r="H7" s="97" t="s">
        <v>194</v>
      </c>
      <c r="I7" s="97" t="s">
        <v>78</v>
      </c>
      <c r="J7" s="97" t="s">
        <v>195</v>
      </c>
      <c r="K7" s="97" t="s">
        <v>196</v>
      </c>
      <c r="L7" s="97"/>
    </row>
    <row r="8" spans="1:12" x14ac:dyDescent="0.25">
      <c r="A8" s="67" t="s">
        <v>197</v>
      </c>
      <c r="B8" s="67" t="s">
        <v>410</v>
      </c>
      <c r="C8" s="67" t="s">
        <v>198</v>
      </c>
      <c r="D8" s="67" t="s">
        <v>199</v>
      </c>
      <c r="E8" s="67" t="s">
        <v>411</v>
      </c>
      <c r="F8" s="86">
        <v>5371879</v>
      </c>
      <c r="G8" s="86">
        <v>8504172</v>
      </c>
      <c r="H8" s="67" t="s">
        <v>200</v>
      </c>
      <c r="I8" s="67">
        <v>2025</v>
      </c>
      <c r="J8" s="67" t="s">
        <v>62</v>
      </c>
      <c r="K8" s="67" t="s">
        <v>201</v>
      </c>
      <c r="L8" s="67" t="str">
        <f>A8&amp;B8</f>
        <v>All Commodities08 Edible fruit and nuts peel of citrus fruits or melons</v>
      </c>
    </row>
    <row r="9" spans="1:12" x14ac:dyDescent="0.25">
      <c r="A9" s="67" t="s">
        <v>197</v>
      </c>
      <c r="B9" s="67" t="s">
        <v>410</v>
      </c>
      <c r="C9" s="67" t="s">
        <v>198</v>
      </c>
      <c r="D9" s="67" t="s">
        <v>199</v>
      </c>
      <c r="E9" s="67" t="s">
        <v>411</v>
      </c>
      <c r="F9" s="86">
        <v>2774488</v>
      </c>
      <c r="G9" s="86">
        <v>4407702</v>
      </c>
      <c r="H9" s="67" t="s">
        <v>200</v>
      </c>
      <c r="I9" s="67">
        <v>2025</v>
      </c>
      <c r="J9" s="67" t="s">
        <v>63</v>
      </c>
      <c r="K9" s="67" t="s">
        <v>201</v>
      </c>
      <c r="L9" s="67" t="str">
        <f t="shared" ref="L9:L19" si="0">A9&amp;B9</f>
        <v>All Commodities08 Edible fruit and nuts peel of citrus fruits or melons</v>
      </c>
    </row>
    <row r="10" spans="1:12" x14ac:dyDescent="0.25">
      <c r="A10" s="67" t="s">
        <v>197</v>
      </c>
      <c r="B10" s="67" t="s">
        <v>410</v>
      </c>
      <c r="C10" s="67" t="s">
        <v>198</v>
      </c>
      <c r="D10" s="67" t="s">
        <v>199</v>
      </c>
      <c r="E10" s="67" t="s">
        <v>411</v>
      </c>
      <c r="F10" s="86">
        <v>3402398</v>
      </c>
      <c r="G10" s="86">
        <v>5296415</v>
      </c>
      <c r="H10" s="67" t="s">
        <v>200</v>
      </c>
      <c r="I10" s="67">
        <v>2025</v>
      </c>
      <c r="J10" s="67" t="s">
        <v>64</v>
      </c>
      <c r="K10" s="67" t="s">
        <v>201</v>
      </c>
      <c r="L10" s="67" t="str">
        <f t="shared" si="0"/>
        <v>All Commodities08 Edible fruit and nuts peel of citrus fruits or melons</v>
      </c>
    </row>
    <row r="11" spans="1:12" x14ac:dyDescent="0.25">
      <c r="A11" s="67" t="s">
        <v>197</v>
      </c>
      <c r="B11" s="67" t="s">
        <v>410</v>
      </c>
      <c r="C11" s="67" t="s">
        <v>198</v>
      </c>
      <c r="D11" s="67" t="s">
        <v>199</v>
      </c>
      <c r="E11" s="67" t="s">
        <v>411</v>
      </c>
      <c r="F11" s="86">
        <v>2403591</v>
      </c>
      <c r="G11" s="86">
        <v>3738585</v>
      </c>
      <c r="H11" s="67" t="s">
        <v>200</v>
      </c>
      <c r="I11" s="67">
        <v>2025</v>
      </c>
      <c r="J11" s="67" t="s">
        <v>65</v>
      </c>
      <c r="K11" s="67" t="s">
        <v>201</v>
      </c>
      <c r="L11" s="67" t="str">
        <f t="shared" si="0"/>
        <v>All Commodities08 Edible fruit and nuts peel of citrus fruits or melons</v>
      </c>
    </row>
    <row r="12" spans="1:12" x14ac:dyDescent="0.25">
      <c r="A12" s="67" t="s">
        <v>197</v>
      </c>
      <c r="B12" s="67" t="s">
        <v>410</v>
      </c>
      <c r="C12" s="67" t="s">
        <v>198</v>
      </c>
      <c r="D12" s="67" t="s">
        <v>199</v>
      </c>
      <c r="E12" s="67" t="s">
        <v>411</v>
      </c>
      <c r="F12" s="86">
        <v>1601199</v>
      </c>
      <c r="G12" s="86">
        <v>2623320</v>
      </c>
      <c r="H12" s="67" t="s">
        <v>200</v>
      </c>
      <c r="I12" s="67">
        <v>2025</v>
      </c>
      <c r="J12" s="67" t="s">
        <v>66</v>
      </c>
      <c r="K12" s="67" t="s">
        <v>201</v>
      </c>
      <c r="L12" s="67" t="str">
        <f t="shared" si="0"/>
        <v>All Commodities08 Edible fruit and nuts peel of citrus fruits or melons</v>
      </c>
    </row>
    <row r="13" spans="1:12" x14ac:dyDescent="0.25">
      <c r="A13" s="67" t="s">
        <v>197</v>
      </c>
      <c r="B13" s="67" t="s">
        <v>410</v>
      </c>
      <c r="C13" s="67" t="s">
        <v>198</v>
      </c>
      <c r="D13" s="67" t="s">
        <v>199</v>
      </c>
      <c r="E13" s="67" t="s">
        <v>411</v>
      </c>
      <c r="F13" s="86">
        <v>2723964</v>
      </c>
      <c r="G13" s="86">
        <v>4540892</v>
      </c>
      <c r="H13" s="67" t="s">
        <v>200</v>
      </c>
      <c r="I13" s="67">
        <v>2025</v>
      </c>
      <c r="J13" s="67" t="s">
        <v>67</v>
      </c>
      <c r="K13" s="67" t="s">
        <v>201</v>
      </c>
      <c r="L13" s="67" t="str">
        <f t="shared" si="0"/>
        <v>All Commodities08 Edible fruit and nuts peel of citrus fruits or melons</v>
      </c>
    </row>
    <row r="14" spans="1:12" x14ac:dyDescent="0.25">
      <c r="A14" s="67" t="s">
        <v>197</v>
      </c>
      <c r="B14" s="67" t="s">
        <v>410</v>
      </c>
      <c r="C14" s="67" t="s">
        <v>198</v>
      </c>
      <c r="D14" s="67" t="s">
        <v>199</v>
      </c>
      <c r="E14" s="67" t="s">
        <v>411</v>
      </c>
      <c r="F14" s="86">
        <v>6135662</v>
      </c>
      <c r="G14" s="86">
        <v>9926249</v>
      </c>
      <c r="H14" s="67" t="s">
        <v>200</v>
      </c>
      <c r="I14" s="67">
        <v>2025</v>
      </c>
      <c r="J14" s="67" t="s">
        <v>68</v>
      </c>
      <c r="K14" s="67" t="s">
        <v>201</v>
      </c>
      <c r="L14" s="67" t="str">
        <f t="shared" si="0"/>
        <v>All Commodities08 Edible fruit and nuts peel of citrus fruits or melons</v>
      </c>
    </row>
    <row r="15" spans="1:12" x14ac:dyDescent="0.25">
      <c r="A15" s="67" t="s">
        <v>197</v>
      </c>
      <c r="B15" s="67" t="s">
        <v>410</v>
      </c>
      <c r="C15" s="67" t="s">
        <v>198</v>
      </c>
      <c r="D15" s="67" t="s">
        <v>199</v>
      </c>
      <c r="E15" s="67" t="s">
        <v>411</v>
      </c>
      <c r="F15" s="86">
        <v>284297</v>
      </c>
      <c r="G15" s="86">
        <v>494091</v>
      </c>
      <c r="H15" s="67" t="s">
        <v>200</v>
      </c>
      <c r="I15" s="67">
        <v>2025</v>
      </c>
      <c r="J15" s="67" t="s">
        <v>69</v>
      </c>
      <c r="K15" s="67" t="s">
        <v>201</v>
      </c>
      <c r="L15" s="67" t="str">
        <f t="shared" si="0"/>
        <v>All Commodities08 Edible fruit and nuts peel of citrus fruits or melons</v>
      </c>
    </row>
    <row r="16" spans="1:12" x14ac:dyDescent="0.25">
      <c r="A16" s="67" t="s">
        <v>197</v>
      </c>
      <c r="B16" s="67" t="s">
        <v>410</v>
      </c>
      <c r="C16" s="67" t="s">
        <v>198</v>
      </c>
      <c r="D16" s="67" t="s">
        <v>199</v>
      </c>
      <c r="E16" s="67" t="s">
        <v>411</v>
      </c>
      <c r="F16" s="86">
        <v>5588334</v>
      </c>
      <c r="G16" s="86">
        <v>9086266</v>
      </c>
      <c r="H16" s="67" t="s">
        <v>200</v>
      </c>
      <c r="I16" s="67">
        <v>2025</v>
      </c>
      <c r="J16" s="67" t="s">
        <v>70</v>
      </c>
      <c r="K16" s="67" t="s">
        <v>201</v>
      </c>
      <c r="L16" s="67" t="str">
        <f t="shared" si="0"/>
        <v>All Commodities08 Edible fruit and nuts peel of citrus fruits or melons</v>
      </c>
    </row>
    <row r="17" spans="1:12" x14ac:dyDescent="0.25">
      <c r="A17" s="67" t="s">
        <v>197</v>
      </c>
      <c r="B17" s="67" t="s">
        <v>410</v>
      </c>
      <c r="C17" s="67" t="s">
        <v>198</v>
      </c>
      <c r="D17" s="67" t="s">
        <v>199</v>
      </c>
      <c r="E17" s="67" t="s">
        <v>411</v>
      </c>
      <c r="F17" s="86">
        <v>4258553</v>
      </c>
      <c r="G17" s="86">
        <v>6909697</v>
      </c>
      <c r="H17" s="67" t="s">
        <v>200</v>
      </c>
      <c r="I17" s="67">
        <v>2025</v>
      </c>
      <c r="J17" s="67" t="s">
        <v>71</v>
      </c>
      <c r="K17" s="67" t="s">
        <v>201</v>
      </c>
      <c r="L17" s="67" t="str">
        <f t="shared" si="0"/>
        <v>All Commodities08 Edible fruit and nuts peel of citrus fruits or melons</v>
      </c>
    </row>
    <row r="18" spans="1:12" x14ac:dyDescent="0.25">
      <c r="A18" s="67" t="s">
        <v>197</v>
      </c>
      <c r="B18" s="67" t="s">
        <v>410</v>
      </c>
      <c r="C18" s="67" t="s">
        <v>198</v>
      </c>
      <c r="D18" s="67" t="s">
        <v>199</v>
      </c>
      <c r="E18" s="67" t="s">
        <v>411</v>
      </c>
      <c r="F18" s="86">
        <v>1673870</v>
      </c>
      <c r="G18" s="86">
        <v>2741285</v>
      </c>
      <c r="H18" s="67" t="s">
        <v>200</v>
      </c>
      <c r="I18" s="67">
        <v>2025</v>
      </c>
      <c r="J18" s="67" t="s">
        <v>72</v>
      </c>
      <c r="K18" s="67" t="s">
        <v>201</v>
      </c>
      <c r="L18" s="67" t="str">
        <f t="shared" si="0"/>
        <v>All Commodities08 Edible fruit and nuts peel of citrus fruits or melons</v>
      </c>
    </row>
    <row r="19" spans="1:12" x14ac:dyDescent="0.25">
      <c r="A19" s="67" t="s">
        <v>197</v>
      </c>
      <c r="B19" s="67" t="s">
        <v>410</v>
      </c>
      <c r="C19" s="67" t="s">
        <v>198</v>
      </c>
      <c r="D19" s="67" t="s">
        <v>199</v>
      </c>
      <c r="E19" s="67" t="s">
        <v>411</v>
      </c>
      <c r="F19" s="86">
        <v>2069330</v>
      </c>
      <c r="G19" s="86">
        <v>3389770</v>
      </c>
      <c r="H19" s="67" t="s">
        <v>200</v>
      </c>
      <c r="I19" s="67">
        <v>2025</v>
      </c>
      <c r="J19" s="67" t="s">
        <v>73</v>
      </c>
      <c r="K19" s="67" t="s">
        <v>201</v>
      </c>
      <c r="L19" s="67" t="str">
        <f t="shared" si="0"/>
        <v>All Commodities08 Edible fruit and nuts peel of citrus fruits or melons</v>
      </c>
    </row>
  </sheetData>
  <hyperlinks>
    <hyperlink ref="A2" location="Índice!A1" display="Índice" xr:uid="{90B73DAB-E579-420F-A414-4C0561012CAB}"/>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C1055-AD27-4201-9065-FE2E36B805DF}">
  <sheetPr>
    <tabColor theme="9" tint="0.59999389629810485"/>
  </sheetPr>
  <dimension ref="A2:Z9"/>
  <sheetViews>
    <sheetView showGridLines="0" workbookViewId="0"/>
  </sheetViews>
  <sheetFormatPr baseColWidth="10" defaultRowHeight="15" x14ac:dyDescent="0.25"/>
  <cols>
    <col min="1" max="1" width="18.28515625" bestFit="1" customWidth="1"/>
    <col min="2" max="2" width="14.140625" bestFit="1" customWidth="1"/>
    <col min="3" max="3" width="13.5703125" bestFit="1" customWidth="1"/>
    <col min="4" max="4" width="15.5703125" bestFit="1" customWidth="1"/>
    <col min="5" max="5" width="13.5703125" bestFit="1" customWidth="1"/>
    <col min="6" max="6" width="15.5703125" bestFit="1" customWidth="1"/>
    <col min="7" max="7" width="13.5703125" bestFit="1" customWidth="1"/>
    <col min="8" max="8" width="15.5703125" bestFit="1" customWidth="1"/>
    <col min="9" max="9" width="13.5703125" bestFit="1" customWidth="1"/>
    <col min="10" max="14" width="15.5703125" bestFit="1" customWidth="1"/>
    <col min="15" max="15" width="13.5703125" bestFit="1" customWidth="1"/>
    <col min="16" max="18" width="15.5703125" bestFit="1" customWidth="1"/>
    <col min="19" max="19" width="13.5703125" bestFit="1" customWidth="1"/>
    <col min="20" max="20" width="15.5703125" bestFit="1" customWidth="1"/>
    <col min="21" max="26" width="11.5703125" bestFit="1" customWidth="1"/>
  </cols>
  <sheetData>
    <row r="2" spans="1:26" x14ac:dyDescent="0.25">
      <c r="A2" s="65" t="s">
        <v>23</v>
      </c>
    </row>
    <row r="4" spans="1:26" x14ac:dyDescent="0.25">
      <c r="A4" t="s">
        <v>545</v>
      </c>
      <c r="B4" s="96">
        <v>46100</v>
      </c>
    </row>
    <row r="5" spans="1:26" x14ac:dyDescent="0.25">
      <c r="B5" s="96"/>
    </row>
    <row r="6" spans="1:26" x14ac:dyDescent="0.25">
      <c r="B6" s="96"/>
    </row>
    <row r="8" spans="1:26" s="66" customFormat="1" ht="45" x14ac:dyDescent="0.25">
      <c r="A8" s="94" t="s">
        <v>497</v>
      </c>
      <c r="B8" s="94" t="s">
        <v>202</v>
      </c>
      <c r="C8" s="94" t="s">
        <v>498</v>
      </c>
      <c r="D8" s="94" t="s">
        <v>499</v>
      </c>
      <c r="E8" s="94" t="s">
        <v>500</v>
      </c>
      <c r="F8" s="94" t="s">
        <v>501</v>
      </c>
      <c r="G8" s="94" t="s">
        <v>502</v>
      </c>
      <c r="H8" s="94" t="s">
        <v>503</v>
      </c>
      <c r="I8" s="94" t="s">
        <v>504</v>
      </c>
      <c r="J8" s="94" t="s">
        <v>505</v>
      </c>
      <c r="K8" s="94" t="s">
        <v>506</v>
      </c>
      <c r="L8" s="94" t="s">
        <v>507</v>
      </c>
      <c r="M8" s="94" t="s">
        <v>508</v>
      </c>
      <c r="N8" s="94" t="s">
        <v>509</v>
      </c>
      <c r="O8" s="94" t="s">
        <v>510</v>
      </c>
      <c r="P8" s="94" t="s">
        <v>511</v>
      </c>
      <c r="Q8" s="94" t="s">
        <v>512</v>
      </c>
      <c r="R8" s="94" t="s">
        <v>513</v>
      </c>
      <c r="S8" s="94" t="s">
        <v>514</v>
      </c>
      <c r="T8" s="94" t="s">
        <v>515</v>
      </c>
      <c r="U8" s="94" t="s">
        <v>516</v>
      </c>
      <c r="V8" s="94" t="s">
        <v>517</v>
      </c>
      <c r="W8" s="94" t="s">
        <v>518</v>
      </c>
      <c r="X8" s="94" t="s">
        <v>519</v>
      </c>
      <c r="Y8" s="94" t="s">
        <v>520</v>
      </c>
      <c r="Z8" s="94" t="s">
        <v>521</v>
      </c>
    </row>
    <row r="9" spans="1:26" x14ac:dyDescent="0.25">
      <c r="A9" s="99" t="s">
        <v>522</v>
      </c>
      <c r="B9" s="88" t="s">
        <v>203</v>
      </c>
      <c r="C9" s="100">
        <v>485586.5</v>
      </c>
      <c r="D9" s="100">
        <v>2406783</v>
      </c>
      <c r="E9" s="100">
        <v>996908.7</v>
      </c>
      <c r="F9" s="100">
        <v>4967079</v>
      </c>
      <c r="G9" s="100">
        <v>1509593.35</v>
      </c>
      <c r="H9" s="100">
        <v>7504516</v>
      </c>
      <c r="I9" s="100">
        <v>1475662.2</v>
      </c>
      <c r="J9" s="100">
        <v>7324745.5</v>
      </c>
      <c r="K9" s="100">
        <v>1065306.06</v>
      </c>
      <c r="L9" s="100">
        <v>5305567</v>
      </c>
      <c r="M9" s="100">
        <v>1104284.44</v>
      </c>
      <c r="N9" s="100">
        <v>5527107</v>
      </c>
      <c r="O9" s="100">
        <v>2124434.75</v>
      </c>
      <c r="P9" s="100">
        <v>10571194.6</v>
      </c>
      <c r="Q9" s="100">
        <v>2222908.7599999998</v>
      </c>
      <c r="R9" s="100">
        <v>11116826</v>
      </c>
      <c r="S9" s="100">
        <v>1596351</v>
      </c>
      <c r="T9" s="100">
        <v>7915391</v>
      </c>
      <c r="U9" s="100">
        <v>0</v>
      </c>
      <c r="V9" s="100">
        <v>0</v>
      </c>
      <c r="W9" s="100">
        <v>0</v>
      </c>
      <c r="X9" s="100">
        <v>0</v>
      </c>
      <c r="Y9" s="100">
        <v>0</v>
      </c>
      <c r="Z9" s="100">
        <v>0</v>
      </c>
    </row>
  </sheetData>
  <hyperlinks>
    <hyperlink ref="A2" location="Índice!A1" display="Índice" xr:uid="{410DB690-AB19-4F12-852B-E42BBFD8395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2:H33"/>
  <sheetViews>
    <sheetView showGridLines="0" workbookViewId="0"/>
  </sheetViews>
  <sheetFormatPr baseColWidth="10" defaultColWidth="11.42578125" defaultRowHeight="12" x14ac:dyDescent="0.2"/>
  <cols>
    <col min="1" max="1" width="10.710937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127</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2074000</v>
      </c>
      <c r="C9" s="26">
        <v>1.0348241935483871</v>
      </c>
      <c r="D9" s="27">
        <f>+B9*C9</f>
        <v>2146225.3774193549</v>
      </c>
      <c r="E9" s="49">
        <v>26500.75</v>
      </c>
      <c r="F9" s="50">
        <f>+E9*100</f>
        <v>2650075</v>
      </c>
      <c r="G9" s="28">
        <f>+D9/F9</f>
        <v>0.80987344789085403</v>
      </c>
      <c r="H9" s="28">
        <f>+G9*$D$26</f>
        <v>15.796172700649874</v>
      </c>
    </row>
    <row r="10" spans="1:8" x14ac:dyDescent="0.2">
      <c r="A10" s="24">
        <v>45689</v>
      </c>
      <c r="B10" s="25">
        <v>2207825</v>
      </c>
      <c r="C10" s="26">
        <v>1.0416982142857141</v>
      </c>
      <c r="D10" s="27">
        <f t="shared" ref="D10:D20" si="0">+B10*C10</f>
        <v>2299887.3599553565</v>
      </c>
      <c r="E10" s="49">
        <v>26520.26</v>
      </c>
      <c r="F10" s="50">
        <f t="shared" ref="F10:F20" si="1">+E10*100</f>
        <v>2652026</v>
      </c>
      <c r="G10" s="28">
        <f t="shared" ref="G10:G20" si="2">+D10/F10</f>
        <v>0.8672190091482348</v>
      </c>
      <c r="H10" s="28">
        <f t="shared" ref="H10:H20" si="3">+G10*$D$26</f>
        <v>16.914668919529941</v>
      </c>
    </row>
    <row r="11" spans="1:8" x14ac:dyDescent="0.2">
      <c r="A11" s="24">
        <v>45717</v>
      </c>
      <c r="B11" s="25">
        <v>3106517</v>
      </c>
      <c r="C11" s="26">
        <v>1.0793870967741934</v>
      </c>
      <c r="D11" s="27">
        <f t="shared" si="0"/>
        <v>3353134.3657096769</v>
      </c>
      <c r="E11" s="49">
        <v>35375.11</v>
      </c>
      <c r="F11" s="50">
        <f t="shared" si="1"/>
        <v>3537511</v>
      </c>
      <c r="G11" s="28">
        <f t="shared" si="2"/>
        <v>0.94787955873767649</v>
      </c>
      <c r="H11" s="28">
        <f t="shared" si="3"/>
        <v>18.487912214222902</v>
      </c>
    </row>
    <row r="12" spans="1:8" x14ac:dyDescent="0.2">
      <c r="A12" s="24">
        <v>45748</v>
      </c>
      <c r="B12" s="25">
        <v>3940271</v>
      </c>
      <c r="C12" s="26">
        <v>1.1232216666666668</v>
      </c>
      <c r="D12" s="27">
        <f t="shared" si="0"/>
        <v>4425797.7597383335</v>
      </c>
      <c r="E12" s="49">
        <v>45506.54</v>
      </c>
      <c r="F12" s="50">
        <f t="shared" si="1"/>
        <v>4550654</v>
      </c>
      <c r="G12" s="28">
        <f t="shared" si="2"/>
        <v>0.97256301176453619</v>
      </c>
      <c r="H12" s="28">
        <f t="shared" si="3"/>
        <v>18.969350502977864</v>
      </c>
    </row>
    <row r="13" spans="1:8" x14ac:dyDescent="0.2">
      <c r="A13" s="24">
        <v>45778</v>
      </c>
      <c r="B13" s="25">
        <v>2515573</v>
      </c>
      <c r="C13" s="26">
        <v>1.1281112903225807</v>
      </c>
      <c r="D13" s="27">
        <f t="shared" si="0"/>
        <v>2837846.3029306452</v>
      </c>
      <c r="E13" s="49">
        <v>32412.53</v>
      </c>
      <c r="F13" s="50">
        <f t="shared" si="1"/>
        <v>3241253</v>
      </c>
      <c r="G13" s="28">
        <f t="shared" si="2"/>
        <v>0.87553989242143249</v>
      </c>
      <c r="H13" s="28">
        <f t="shared" si="3"/>
        <v>17.076963546607399</v>
      </c>
    </row>
    <row r="14" spans="1:8" x14ac:dyDescent="0.2">
      <c r="A14" s="24">
        <v>45809</v>
      </c>
      <c r="B14" s="25">
        <v>2037694</v>
      </c>
      <c r="C14" s="26">
        <v>1.1527366666666667</v>
      </c>
      <c r="D14" s="27">
        <f t="shared" si="0"/>
        <v>2348924.589246667</v>
      </c>
      <c r="E14" s="49">
        <v>25648.82</v>
      </c>
      <c r="F14" s="50">
        <f t="shared" si="1"/>
        <v>2564882</v>
      </c>
      <c r="G14" s="28">
        <f t="shared" si="2"/>
        <v>0.91580220425215153</v>
      </c>
      <c r="H14" s="28">
        <f t="shared" si="3"/>
        <v>17.862259610655133</v>
      </c>
    </row>
    <row r="15" spans="1:8" x14ac:dyDescent="0.2">
      <c r="A15" s="24">
        <v>45839</v>
      </c>
      <c r="B15" s="25">
        <v>1060029</v>
      </c>
      <c r="C15" s="26">
        <v>1.1682370967741935</v>
      </c>
      <c r="D15" s="27">
        <f>+B15*C15</f>
        <v>1238365.2014564516</v>
      </c>
      <c r="E15" s="49">
        <v>14002.25</v>
      </c>
      <c r="F15" s="50">
        <f>+E15*100</f>
        <v>1400225</v>
      </c>
      <c r="G15" s="28">
        <f>+D15/F15</f>
        <v>0.88440443604167296</v>
      </c>
      <c r="H15" s="28">
        <f>+G15*$D$26</f>
        <v>17.249861994262929</v>
      </c>
    </row>
    <row r="16" spans="1:8" x14ac:dyDescent="0.2">
      <c r="A16" s="24">
        <v>45870</v>
      </c>
      <c r="B16" s="25">
        <v>1998802</v>
      </c>
      <c r="C16" s="26">
        <v>1.1649951612903224</v>
      </c>
      <c r="D16" s="27">
        <f t="shared" si="0"/>
        <v>2328594.6583774192</v>
      </c>
      <c r="E16" s="49">
        <v>27290.33</v>
      </c>
      <c r="F16" s="50">
        <f t="shared" si="1"/>
        <v>2729033</v>
      </c>
      <c r="G16" s="28">
        <f t="shared" si="2"/>
        <v>0.85326731423820057</v>
      </c>
      <c r="H16" s="28">
        <f t="shared" si="3"/>
        <v>16.642548154440505</v>
      </c>
    </row>
    <row r="17" spans="1:8" x14ac:dyDescent="0.2">
      <c r="A17" s="24">
        <v>45901</v>
      </c>
      <c r="B17" s="25">
        <v>1952440</v>
      </c>
      <c r="C17" s="26">
        <v>1.1732733333333336</v>
      </c>
      <c r="D17" s="27">
        <f t="shared" si="0"/>
        <v>2290745.7869333341</v>
      </c>
      <c r="E17" s="49">
        <v>25600.84</v>
      </c>
      <c r="F17" s="50">
        <f t="shared" si="1"/>
        <v>2560084</v>
      </c>
      <c r="G17" s="28">
        <f t="shared" si="2"/>
        <v>0.89479321261854461</v>
      </c>
      <c r="H17" s="28">
        <f t="shared" si="3"/>
        <v>17.452489836161071</v>
      </c>
    </row>
    <row r="18" spans="1:8" x14ac:dyDescent="0.2">
      <c r="A18" s="24">
        <v>45931</v>
      </c>
      <c r="B18" s="25">
        <v>2145404</v>
      </c>
      <c r="C18" s="26">
        <v>1.1641983870967743</v>
      </c>
      <c r="D18" s="27">
        <f t="shared" si="0"/>
        <v>2497675.8764709677</v>
      </c>
      <c r="E18" s="49">
        <v>28025.13</v>
      </c>
      <c r="F18" s="50">
        <f t="shared" si="1"/>
        <v>2802513</v>
      </c>
      <c r="G18" s="28">
        <f t="shared" si="2"/>
        <v>0.8912272223076102</v>
      </c>
      <c r="H18" s="28">
        <f t="shared" si="3"/>
        <v>17.382936995594363</v>
      </c>
    </row>
    <row r="19" spans="1:8" x14ac:dyDescent="0.2">
      <c r="A19" s="24">
        <v>45962</v>
      </c>
      <c r="B19" s="25">
        <v>2037760</v>
      </c>
      <c r="C19" s="26">
        <v>1.1562866666666667</v>
      </c>
      <c r="D19" s="27">
        <f t="shared" si="0"/>
        <v>2356234.7178666666</v>
      </c>
      <c r="E19" s="49">
        <v>26215.35</v>
      </c>
      <c r="F19" s="50">
        <f t="shared" si="1"/>
        <v>2621535</v>
      </c>
      <c r="G19" s="28">
        <f t="shared" si="2"/>
        <v>0.89879964138059065</v>
      </c>
      <c r="H19" s="28">
        <f t="shared" si="3"/>
        <v>17.530633206341864</v>
      </c>
    </row>
    <row r="20" spans="1:8" x14ac:dyDescent="0.2">
      <c r="A20" s="24">
        <v>45992</v>
      </c>
      <c r="B20" s="25">
        <v>1738750</v>
      </c>
      <c r="C20" s="26">
        <v>1.1715225806451615</v>
      </c>
      <c r="D20" s="27">
        <f t="shared" si="0"/>
        <v>2036984.8870967745</v>
      </c>
      <c r="E20" s="49">
        <v>22693.57</v>
      </c>
      <c r="F20" s="50">
        <f t="shared" si="1"/>
        <v>2269357</v>
      </c>
      <c r="G20" s="28">
        <f t="shared" si="2"/>
        <v>0.89760442587780354</v>
      </c>
      <c r="H20" s="28">
        <f t="shared" si="3"/>
        <v>17.507321131417459</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D0AA7FC8-A8C7-418F-8E7F-C8921DF8F260}"/>
    <hyperlink ref="B33" r:id="rId1" xr:uid="{D75FECFF-05B5-4DBB-893D-463F5376512E}"/>
  </hyperlinks>
  <pageMargins left="0.7" right="0.7" top="0.75" bottom="0.75" header="0.3" footer="0.3"/>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BC401-607A-4180-8909-7631DAABECF2}">
  <sheetPr>
    <tabColor theme="8" tint="0.59999389629810485"/>
  </sheetPr>
  <dimension ref="A2:Z37"/>
  <sheetViews>
    <sheetView showGridLines="0" workbookViewId="0"/>
  </sheetViews>
  <sheetFormatPr baseColWidth="10" defaultColWidth="9.140625" defaultRowHeight="15" x14ac:dyDescent="0.25"/>
  <cols>
    <col min="1" max="1" width="15.42578125" customWidth="1"/>
    <col min="2" max="2" width="35.85546875" customWidth="1"/>
    <col min="3" max="3" width="13.140625" bestFit="1" customWidth="1"/>
    <col min="4" max="4" width="13" customWidth="1"/>
    <col min="5" max="5" width="15.28515625" customWidth="1"/>
    <col min="6" max="6" width="13" customWidth="1"/>
    <col min="7" max="14" width="13.140625" bestFit="1" customWidth="1"/>
    <col min="15" max="15" width="15.28515625" customWidth="1"/>
    <col min="16" max="26" width="14.140625" bestFit="1" customWidth="1"/>
  </cols>
  <sheetData>
    <row r="2" spans="1:26" x14ac:dyDescent="0.25">
      <c r="A2" s="65" t="s">
        <v>23</v>
      </c>
    </row>
    <row r="3" spans="1:26" x14ac:dyDescent="0.25">
      <c r="N3" s="65"/>
    </row>
    <row r="4" spans="1:26" x14ac:dyDescent="0.25">
      <c r="A4" t="s">
        <v>546</v>
      </c>
      <c r="B4" s="68">
        <v>46101</v>
      </c>
      <c r="N4" s="65"/>
    </row>
    <row r="7" spans="1:26" ht="18.75" x14ac:dyDescent="0.3">
      <c r="A7" s="102" t="s">
        <v>523</v>
      </c>
      <c r="B7" s="101"/>
      <c r="C7" s="101"/>
      <c r="D7" s="101"/>
      <c r="E7" s="101"/>
      <c r="F7" s="101"/>
      <c r="G7" s="101"/>
      <c r="H7" s="101"/>
      <c r="I7" s="101"/>
      <c r="J7" s="101"/>
      <c r="K7" s="101"/>
      <c r="L7" s="101"/>
      <c r="M7" s="101"/>
      <c r="N7" s="101"/>
      <c r="O7" s="101"/>
      <c r="P7" s="101"/>
      <c r="Q7" s="101"/>
      <c r="R7" s="101"/>
      <c r="S7" s="101"/>
      <c r="T7" s="101"/>
      <c r="U7" s="101"/>
      <c r="V7" s="101"/>
      <c r="W7" s="101"/>
      <c r="X7" s="101"/>
      <c r="Y7" s="101"/>
      <c r="Z7" s="101"/>
    </row>
    <row r="9" spans="1:26" x14ac:dyDescent="0.25">
      <c r="A9" s="101"/>
      <c r="B9" s="101"/>
      <c r="C9" s="103" t="s">
        <v>204</v>
      </c>
      <c r="D9" s="101"/>
      <c r="E9" s="101"/>
      <c r="F9" s="101"/>
      <c r="G9" s="101"/>
      <c r="H9" s="101"/>
      <c r="I9" s="101"/>
      <c r="J9" s="101"/>
      <c r="K9" s="101"/>
      <c r="L9" s="101"/>
      <c r="M9" s="101"/>
      <c r="N9" s="101"/>
      <c r="O9" s="103" t="s">
        <v>205</v>
      </c>
      <c r="P9" s="101"/>
      <c r="Q9" s="101"/>
      <c r="R9" s="101"/>
      <c r="S9" s="101"/>
      <c r="T9" s="101"/>
      <c r="U9" s="101"/>
      <c r="V9" s="101"/>
      <c r="W9" s="101"/>
      <c r="X9" s="101"/>
      <c r="Y9" s="101"/>
      <c r="Z9" s="101"/>
    </row>
    <row r="10" spans="1:26" x14ac:dyDescent="0.25">
      <c r="A10" s="101"/>
      <c r="B10" s="101"/>
      <c r="C10" s="104" t="s">
        <v>524</v>
      </c>
      <c r="D10" s="104" t="s">
        <v>525</v>
      </c>
      <c r="E10" s="104" t="s">
        <v>526</v>
      </c>
      <c r="F10" s="104" t="s">
        <v>527</v>
      </c>
      <c r="G10" s="104" t="s">
        <v>528</v>
      </c>
      <c r="H10" s="104" t="s">
        <v>529</v>
      </c>
      <c r="I10" s="104" t="s">
        <v>530</v>
      </c>
      <c r="J10" s="104" t="s">
        <v>531</v>
      </c>
      <c r="K10" s="104" t="s">
        <v>532</v>
      </c>
      <c r="L10" s="104" t="s">
        <v>533</v>
      </c>
      <c r="M10" s="104" t="s">
        <v>534</v>
      </c>
      <c r="N10" s="104" t="s">
        <v>535</v>
      </c>
      <c r="O10" s="104" t="s">
        <v>524</v>
      </c>
      <c r="P10" s="104" t="s">
        <v>525</v>
      </c>
      <c r="Q10" s="104" t="s">
        <v>526</v>
      </c>
      <c r="R10" s="104" t="s">
        <v>527</v>
      </c>
      <c r="S10" s="104" t="s">
        <v>528</v>
      </c>
      <c r="T10" s="104" t="s">
        <v>529</v>
      </c>
      <c r="U10" s="104" t="s">
        <v>530</v>
      </c>
      <c r="V10" s="104" t="s">
        <v>531</v>
      </c>
      <c r="W10" s="104" t="s">
        <v>532</v>
      </c>
      <c r="X10" s="104" t="s">
        <v>533</v>
      </c>
      <c r="Y10" s="104" t="s">
        <v>534</v>
      </c>
      <c r="Z10" s="104" t="s">
        <v>535</v>
      </c>
    </row>
    <row r="11" spans="1:26" x14ac:dyDescent="0.25">
      <c r="A11" s="101"/>
      <c r="B11" s="101"/>
      <c r="C11" s="104" t="s">
        <v>207</v>
      </c>
      <c r="D11" s="104" t="s">
        <v>207</v>
      </c>
      <c r="E11" s="104" t="s">
        <v>207</v>
      </c>
      <c r="F11" s="104" t="s">
        <v>207</v>
      </c>
      <c r="G11" s="104" t="s">
        <v>207</v>
      </c>
      <c r="H11" s="104" t="s">
        <v>207</v>
      </c>
      <c r="I11" s="104" t="s">
        <v>207</v>
      </c>
      <c r="J11" s="104" t="s">
        <v>207</v>
      </c>
      <c r="K11" s="104" t="s">
        <v>207</v>
      </c>
      <c r="L11" s="104" t="s">
        <v>207</v>
      </c>
      <c r="M11" s="104" t="s">
        <v>207</v>
      </c>
      <c r="N11" s="104" t="s">
        <v>207</v>
      </c>
      <c r="O11" s="104" t="s">
        <v>207</v>
      </c>
      <c r="P11" s="104" t="s">
        <v>207</v>
      </c>
      <c r="Q11" s="104" t="s">
        <v>207</v>
      </c>
      <c r="R11" s="104" t="s">
        <v>207</v>
      </c>
      <c r="S11" s="104" t="s">
        <v>207</v>
      </c>
      <c r="T11" s="104" t="s">
        <v>207</v>
      </c>
      <c r="U11" s="104" t="s">
        <v>207</v>
      </c>
      <c r="V11" s="104" t="s">
        <v>207</v>
      </c>
      <c r="W11" s="104" t="s">
        <v>207</v>
      </c>
      <c r="X11" s="104" t="s">
        <v>207</v>
      </c>
      <c r="Y11" s="104" t="s">
        <v>207</v>
      </c>
      <c r="Z11" s="104" t="s">
        <v>207</v>
      </c>
    </row>
    <row r="12" spans="1:26" ht="45" x14ac:dyDescent="0.25">
      <c r="A12" s="106" t="s">
        <v>208</v>
      </c>
      <c r="B12" s="117" t="s">
        <v>206</v>
      </c>
      <c r="C12" s="105">
        <v>3468067</v>
      </c>
      <c r="D12" s="105">
        <v>3073236</v>
      </c>
      <c r="E12" s="105">
        <v>3311236</v>
      </c>
      <c r="F12" s="105">
        <v>3423299</v>
      </c>
      <c r="G12" s="105">
        <v>3491622</v>
      </c>
      <c r="H12" s="105">
        <v>2704958</v>
      </c>
      <c r="I12" s="105">
        <v>2759065</v>
      </c>
      <c r="J12" s="105">
        <v>3337285</v>
      </c>
      <c r="K12" s="105">
        <v>2913764</v>
      </c>
      <c r="L12" s="105">
        <v>2857951</v>
      </c>
      <c r="M12" s="105">
        <v>3184876</v>
      </c>
      <c r="N12" s="105">
        <v>2139305</v>
      </c>
      <c r="O12" s="105">
        <v>37010303</v>
      </c>
      <c r="P12" s="105">
        <v>32869179</v>
      </c>
      <c r="Q12" s="105">
        <v>34047545</v>
      </c>
      <c r="R12" s="105">
        <v>34449169</v>
      </c>
      <c r="S12" s="105">
        <v>34778160</v>
      </c>
      <c r="T12" s="105">
        <v>25802091</v>
      </c>
      <c r="U12" s="105">
        <v>26706147</v>
      </c>
      <c r="V12" s="105">
        <v>32903241</v>
      </c>
      <c r="W12" s="105">
        <v>28143609</v>
      </c>
      <c r="X12" s="105">
        <v>27378850</v>
      </c>
      <c r="Y12" s="105">
        <v>30383356</v>
      </c>
      <c r="Z12" s="105">
        <v>20910936</v>
      </c>
    </row>
    <row r="14" spans="1:26" x14ac:dyDescent="0.25">
      <c r="A14" s="101" t="s">
        <v>536</v>
      </c>
      <c r="B14" s="101"/>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row>
    <row r="15" spans="1:26" x14ac:dyDescent="0.25">
      <c r="A15" s="101" t="s">
        <v>537</v>
      </c>
      <c r="B15" s="101"/>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row>
    <row r="16" spans="1:26" x14ac:dyDescent="0.25">
      <c r="A16" s="101" t="s">
        <v>209</v>
      </c>
      <c r="B16" s="101"/>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x14ac:dyDescent="0.25">
      <c r="A17" s="101" t="s">
        <v>538</v>
      </c>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x14ac:dyDescent="0.25">
      <c r="A18" s="101" t="s">
        <v>212</v>
      </c>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x14ac:dyDescent="0.25">
      <c r="A19" s="101" t="s">
        <v>213</v>
      </c>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x14ac:dyDescent="0.25">
      <c r="A20" s="101" t="s">
        <v>539</v>
      </c>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x14ac:dyDescent="0.25">
      <c r="A21" s="101" t="s">
        <v>214</v>
      </c>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3" spans="1:26" x14ac:dyDescent="0.25">
      <c r="A23" s="101" t="s">
        <v>215</v>
      </c>
      <c r="B23" s="101"/>
    </row>
    <row r="24" spans="1:26" x14ac:dyDescent="0.25">
      <c r="A24" s="101" t="s">
        <v>216</v>
      </c>
      <c r="B24" s="101"/>
    </row>
    <row r="25" spans="1:26" x14ac:dyDescent="0.25">
      <c r="A25" s="101" t="s">
        <v>217</v>
      </c>
      <c r="B25" s="101"/>
    </row>
    <row r="27" spans="1:26" x14ac:dyDescent="0.25">
      <c r="A27" s="101" t="s">
        <v>227</v>
      </c>
      <c r="B27" s="101" t="s">
        <v>540</v>
      </c>
    </row>
    <row r="28" spans="1:26" x14ac:dyDescent="0.25">
      <c r="A28" s="101" t="s">
        <v>228</v>
      </c>
      <c r="B28" s="101" t="s">
        <v>541</v>
      </c>
    </row>
    <row r="29" spans="1:26" x14ac:dyDescent="0.25">
      <c r="A29" s="101" t="s">
        <v>210</v>
      </c>
      <c r="B29" s="101" t="s">
        <v>211</v>
      </c>
    </row>
    <row r="30" spans="1:26" x14ac:dyDescent="0.25">
      <c r="A30" s="101" t="s">
        <v>226</v>
      </c>
      <c r="B30" s="101"/>
    </row>
    <row r="31" spans="1:26" x14ac:dyDescent="0.25">
      <c r="A31" s="101" t="s">
        <v>542</v>
      </c>
      <c r="B31" s="101" t="s">
        <v>543</v>
      </c>
    </row>
    <row r="32" spans="1:26" x14ac:dyDescent="0.25">
      <c r="A32" s="101" t="s">
        <v>218</v>
      </c>
      <c r="B32" s="101"/>
    </row>
    <row r="33" spans="1:2" x14ac:dyDescent="0.25">
      <c r="A33" s="101" t="s">
        <v>219</v>
      </c>
      <c r="B33" s="101" t="s">
        <v>204</v>
      </c>
    </row>
    <row r="34" spans="1:2" x14ac:dyDescent="0.25">
      <c r="A34" s="101" t="s">
        <v>220</v>
      </c>
      <c r="B34" s="101" t="s">
        <v>205</v>
      </c>
    </row>
    <row r="35" spans="1:2" x14ac:dyDescent="0.25">
      <c r="A35" s="101" t="s">
        <v>221</v>
      </c>
      <c r="B35" s="101" t="s">
        <v>222</v>
      </c>
    </row>
    <row r="36" spans="1:2" x14ac:dyDescent="0.25">
      <c r="A36" s="101" t="s">
        <v>223</v>
      </c>
      <c r="B36" s="101" t="s">
        <v>224</v>
      </c>
    </row>
    <row r="37" spans="1:2" x14ac:dyDescent="0.25">
      <c r="A37" s="101"/>
      <c r="B37" s="101" t="s">
        <v>225</v>
      </c>
    </row>
  </sheetData>
  <hyperlinks>
    <hyperlink ref="A2" location="Índice!A1" display="Índice" xr:uid="{CBFD01B1-66B0-4261-8B4B-D4252E904275}"/>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7CF3E-4CD1-4D2B-BCC2-BC575DF0CFE7}">
  <sheetPr>
    <tabColor theme="7" tint="0.59999389629810485"/>
  </sheetPr>
  <dimension ref="A1:AU199"/>
  <sheetViews>
    <sheetView showGridLines="0" workbookViewId="0"/>
  </sheetViews>
  <sheetFormatPr baseColWidth="10" defaultRowHeight="15" x14ac:dyDescent="0.25"/>
  <cols>
    <col min="1" max="1" width="22.28515625" bestFit="1" customWidth="1"/>
    <col min="2" max="2" width="12" bestFit="1" customWidth="1"/>
    <col min="3" max="3" width="14.42578125" bestFit="1" customWidth="1"/>
    <col min="4" max="4" width="17" bestFit="1" customWidth="1"/>
    <col min="5" max="5" width="16.140625" bestFit="1" customWidth="1"/>
    <col min="6" max="6" width="21.28515625" bestFit="1" customWidth="1"/>
    <col min="7" max="9" width="22.42578125" bestFit="1" customWidth="1"/>
    <col min="10" max="10" width="12.5703125" bestFit="1" customWidth="1"/>
    <col min="18" max="18" width="13.5703125" bestFit="1" customWidth="1"/>
    <col min="19" max="19" width="12.5703125" bestFit="1" customWidth="1"/>
    <col min="20" max="20" width="13.5703125" bestFit="1" customWidth="1"/>
  </cols>
  <sheetData>
    <row r="1" spans="1:47" x14ac:dyDescent="0.25">
      <c r="A1" s="66"/>
      <c r="B1" s="66"/>
      <c r="C1" s="66"/>
      <c r="D1" s="66"/>
      <c r="E1" s="66"/>
      <c r="F1" s="66"/>
      <c r="G1" s="66"/>
      <c r="H1" s="66"/>
      <c r="I1" s="66"/>
      <c r="J1" s="66"/>
      <c r="K1" s="66"/>
      <c r="L1" s="66"/>
      <c r="M1" s="66"/>
      <c r="N1" s="66"/>
      <c r="O1" s="66"/>
      <c r="P1" s="66"/>
      <c r="Q1" s="66"/>
      <c r="R1" s="66"/>
      <c r="S1" s="66"/>
      <c r="T1" s="66"/>
    </row>
    <row r="2" spans="1:47" x14ac:dyDescent="0.25">
      <c r="A2" s="65" t="s">
        <v>23</v>
      </c>
      <c r="Q2" s="64"/>
      <c r="R2" s="63"/>
      <c r="S2" s="63"/>
      <c r="T2" s="63"/>
    </row>
    <row r="3" spans="1:47" x14ac:dyDescent="0.25">
      <c r="A3" s="65"/>
      <c r="Q3" s="64"/>
      <c r="R3" s="63"/>
      <c r="S3" s="63"/>
      <c r="T3" s="63"/>
    </row>
    <row r="4" spans="1:47" x14ac:dyDescent="0.25">
      <c r="A4" t="s">
        <v>545</v>
      </c>
      <c r="B4" s="96">
        <v>46099</v>
      </c>
      <c r="Q4" s="64"/>
      <c r="R4" s="63"/>
      <c r="S4" s="63"/>
      <c r="T4" s="63"/>
    </row>
    <row r="5" spans="1:47" x14ac:dyDescent="0.25">
      <c r="Q5" s="64"/>
      <c r="R5" s="63"/>
      <c r="S5" s="63"/>
      <c r="T5" s="63"/>
    </row>
    <row r="6" spans="1:47" x14ac:dyDescent="0.25">
      <c r="Q6" s="64"/>
      <c r="R6" s="63"/>
      <c r="S6" s="63"/>
      <c r="T6" s="63"/>
    </row>
    <row r="7" spans="1:47" s="91" customFormat="1" ht="30" customHeight="1" x14ac:dyDescent="0.25">
      <c r="A7" s="92" t="s">
        <v>412</v>
      </c>
      <c r="B7" s="92" t="s">
        <v>413</v>
      </c>
      <c r="C7" s="92" t="s">
        <v>315</v>
      </c>
      <c r="D7" s="92" t="s">
        <v>316</v>
      </c>
      <c r="E7" s="92" t="s">
        <v>317</v>
      </c>
      <c r="F7" s="92" t="s">
        <v>318</v>
      </c>
      <c r="G7" s="92" t="s">
        <v>319</v>
      </c>
      <c r="H7" s="92" t="s">
        <v>320</v>
      </c>
      <c r="I7" s="92" t="s">
        <v>321</v>
      </c>
      <c r="J7" s="92" t="s">
        <v>322</v>
      </c>
      <c r="K7" s="92" t="s">
        <v>323</v>
      </c>
      <c r="L7" s="92" t="s">
        <v>324</v>
      </c>
      <c r="M7" s="92" t="s">
        <v>325</v>
      </c>
      <c r="N7" s="92" t="s">
        <v>326</v>
      </c>
      <c r="O7" s="92" t="s">
        <v>327</v>
      </c>
      <c r="P7" s="92" t="s">
        <v>328</v>
      </c>
      <c r="Q7" s="92" t="s">
        <v>329</v>
      </c>
      <c r="R7" s="92" t="s">
        <v>330</v>
      </c>
      <c r="S7" s="92" t="s">
        <v>331</v>
      </c>
      <c r="T7" s="92" t="s">
        <v>414</v>
      </c>
      <c r="U7" s="92" t="s">
        <v>332</v>
      </c>
      <c r="V7" s="92" t="s">
        <v>333</v>
      </c>
      <c r="W7" s="92" t="s">
        <v>334</v>
      </c>
      <c r="X7" s="92" t="s">
        <v>415</v>
      </c>
      <c r="Y7" s="92" t="s">
        <v>335</v>
      </c>
      <c r="Z7" s="92" t="s">
        <v>336</v>
      </c>
      <c r="AA7" s="92" t="s">
        <v>337</v>
      </c>
      <c r="AB7" s="92" t="s">
        <v>338</v>
      </c>
      <c r="AC7" s="92" t="s">
        <v>339</v>
      </c>
      <c r="AD7" s="92" t="s">
        <v>340</v>
      </c>
      <c r="AE7" s="92" t="s">
        <v>341</v>
      </c>
      <c r="AF7" s="92" t="s">
        <v>342</v>
      </c>
      <c r="AG7" s="92" t="s">
        <v>416</v>
      </c>
      <c r="AH7" s="92" t="s">
        <v>343</v>
      </c>
      <c r="AI7" s="92" t="s">
        <v>344</v>
      </c>
      <c r="AJ7" s="92" t="s">
        <v>345</v>
      </c>
      <c r="AK7" s="92" t="s">
        <v>417</v>
      </c>
      <c r="AL7" s="92" t="s">
        <v>346</v>
      </c>
      <c r="AM7" s="92" t="s">
        <v>418</v>
      </c>
      <c r="AN7" s="92" t="s">
        <v>347</v>
      </c>
      <c r="AO7" s="92" t="s">
        <v>348</v>
      </c>
      <c r="AP7" s="92" t="s">
        <v>349</v>
      </c>
      <c r="AQ7" s="92" t="s">
        <v>350</v>
      </c>
      <c r="AR7" s="92" t="s">
        <v>351</v>
      </c>
      <c r="AS7" s="92" t="s">
        <v>419</v>
      </c>
      <c r="AT7" s="92" t="s">
        <v>420</v>
      </c>
      <c r="AU7" s="92" t="s">
        <v>421</v>
      </c>
    </row>
    <row r="8" spans="1:47" x14ac:dyDescent="0.25">
      <c r="A8" s="85" t="s">
        <v>422</v>
      </c>
      <c r="B8" s="85" t="s">
        <v>354</v>
      </c>
      <c r="C8" s="85">
        <v>20250101</v>
      </c>
      <c r="D8" s="85">
        <v>2025</v>
      </c>
      <c r="E8" s="85">
        <v>1</v>
      </c>
      <c r="F8" s="85" t="s">
        <v>423</v>
      </c>
      <c r="G8" s="85">
        <v>124</v>
      </c>
      <c r="H8" s="85" t="s">
        <v>352</v>
      </c>
      <c r="I8" s="85" t="s">
        <v>353</v>
      </c>
      <c r="J8" s="85" t="s">
        <v>354</v>
      </c>
      <c r="K8" s="85" t="s">
        <v>355</v>
      </c>
      <c r="L8" s="85">
        <v>218</v>
      </c>
      <c r="M8" s="85" t="s">
        <v>356</v>
      </c>
      <c r="N8" s="85" t="s">
        <v>82</v>
      </c>
      <c r="O8" s="85">
        <v>0</v>
      </c>
      <c r="P8" s="85" t="s">
        <v>357</v>
      </c>
      <c r="Q8" s="85" t="s">
        <v>358</v>
      </c>
      <c r="R8" s="85" t="s">
        <v>359</v>
      </c>
      <c r="S8" s="85" t="s">
        <v>360</v>
      </c>
      <c r="T8" s="85" t="b">
        <v>1</v>
      </c>
      <c r="U8" s="85" t="s">
        <v>361</v>
      </c>
      <c r="V8" s="85" t="s">
        <v>362</v>
      </c>
      <c r="W8" s="85">
        <v>6</v>
      </c>
      <c r="X8" s="85" t="b">
        <v>1</v>
      </c>
      <c r="Y8" s="85" t="s">
        <v>363</v>
      </c>
      <c r="Z8" s="85" t="s">
        <v>364</v>
      </c>
      <c r="AA8" s="85" t="s">
        <v>365</v>
      </c>
      <c r="AB8" s="85">
        <v>0</v>
      </c>
      <c r="AC8" s="85" t="s">
        <v>366</v>
      </c>
      <c r="AD8" s="85">
        <v>8</v>
      </c>
      <c r="AE8" s="85" t="s">
        <v>367</v>
      </c>
      <c r="AF8" s="85">
        <v>6957896</v>
      </c>
      <c r="AG8" s="85" t="b">
        <v>0</v>
      </c>
      <c r="AH8" s="85">
        <v>8</v>
      </c>
      <c r="AI8" s="85" t="s">
        <v>367</v>
      </c>
      <c r="AJ8" s="85">
        <v>6957896</v>
      </c>
      <c r="AK8" s="85" t="b">
        <v>0</v>
      </c>
      <c r="AL8" s="85">
        <v>6957896</v>
      </c>
      <c r="AM8" s="85" t="b">
        <v>0</v>
      </c>
      <c r="AN8" s="85">
        <v>0</v>
      </c>
      <c r="AO8" s="85" t="b">
        <v>0</v>
      </c>
      <c r="AP8" s="85"/>
      <c r="AQ8" s="85">
        <v>6006309.4270000001</v>
      </c>
      <c r="AR8" s="85">
        <v>6006309.4270000001</v>
      </c>
      <c r="AS8" s="85">
        <v>0</v>
      </c>
      <c r="AT8" s="85" t="b">
        <v>0</v>
      </c>
      <c r="AU8" s="85" t="b">
        <v>1</v>
      </c>
    </row>
    <row r="9" spans="1:47" x14ac:dyDescent="0.25">
      <c r="A9" s="85" t="s">
        <v>422</v>
      </c>
      <c r="B9" s="85" t="s">
        <v>354</v>
      </c>
      <c r="C9" s="85">
        <v>20250101</v>
      </c>
      <c r="D9" s="85">
        <v>2025</v>
      </c>
      <c r="E9" s="85">
        <v>1</v>
      </c>
      <c r="F9" s="85" t="s">
        <v>423</v>
      </c>
      <c r="G9" s="85">
        <v>268</v>
      </c>
      <c r="H9" s="85" t="s">
        <v>368</v>
      </c>
      <c r="I9" s="85" t="s">
        <v>287</v>
      </c>
      <c r="J9" s="85" t="s">
        <v>354</v>
      </c>
      <c r="K9" s="85" t="s">
        <v>355</v>
      </c>
      <c r="L9" s="85">
        <v>218</v>
      </c>
      <c r="M9" s="85" t="s">
        <v>356</v>
      </c>
      <c r="N9" s="85" t="s">
        <v>82</v>
      </c>
      <c r="O9" s="85">
        <v>0</v>
      </c>
      <c r="P9" s="85" t="s">
        <v>357</v>
      </c>
      <c r="Q9" s="85" t="s">
        <v>358</v>
      </c>
      <c r="R9" s="85" t="s">
        <v>359</v>
      </c>
      <c r="S9" s="85" t="s">
        <v>360</v>
      </c>
      <c r="T9" s="85" t="b">
        <v>1</v>
      </c>
      <c r="U9" s="85" t="s">
        <v>361</v>
      </c>
      <c r="V9" s="85" t="s">
        <v>362</v>
      </c>
      <c r="W9" s="85">
        <v>6</v>
      </c>
      <c r="X9" s="85" t="b">
        <v>1</v>
      </c>
      <c r="Y9" s="85" t="s">
        <v>363</v>
      </c>
      <c r="Z9" s="85" t="s">
        <v>364</v>
      </c>
      <c r="AA9" s="85" t="s">
        <v>365</v>
      </c>
      <c r="AB9" s="85">
        <v>0</v>
      </c>
      <c r="AC9" s="85" t="s">
        <v>366</v>
      </c>
      <c r="AD9" s="85">
        <v>8</v>
      </c>
      <c r="AE9" s="85" t="s">
        <v>367</v>
      </c>
      <c r="AF9" s="85">
        <v>4303260</v>
      </c>
      <c r="AG9" s="85" t="b">
        <v>0</v>
      </c>
      <c r="AH9" s="85">
        <v>8</v>
      </c>
      <c r="AI9" s="85" t="s">
        <v>367</v>
      </c>
      <c r="AJ9" s="85">
        <v>4303260</v>
      </c>
      <c r="AK9" s="85" t="b">
        <v>0</v>
      </c>
      <c r="AL9" s="85">
        <v>4303260</v>
      </c>
      <c r="AM9" s="85" t="b">
        <v>0</v>
      </c>
      <c r="AN9" s="85">
        <v>0</v>
      </c>
      <c r="AO9" s="85" t="b">
        <v>0</v>
      </c>
      <c r="AP9" s="85">
        <v>3345181.8539999998</v>
      </c>
      <c r="AQ9" s="85"/>
      <c r="AR9" s="85">
        <v>3345181.8539999998</v>
      </c>
      <c r="AS9" s="85">
        <v>0</v>
      </c>
      <c r="AT9" s="85" t="b">
        <v>0</v>
      </c>
      <c r="AU9" s="85" t="b">
        <v>1</v>
      </c>
    </row>
    <row r="10" spans="1:47" x14ac:dyDescent="0.25">
      <c r="A10" s="85" t="s">
        <v>422</v>
      </c>
      <c r="B10" s="85" t="s">
        <v>354</v>
      </c>
      <c r="C10" s="85">
        <v>20250101</v>
      </c>
      <c r="D10" s="85">
        <v>2025</v>
      </c>
      <c r="E10" s="85">
        <v>1</v>
      </c>
      <c r="F10" s="85" t="s">
        <v>423</v>
      </c>
      <c r="G10" s="85">
        <v>344</v>
      </c>
      <c r="H10" s="85" t="s">
        <v>369</v>
      </c>
      <c r="I10" s="85" t="s">
        <v>370</v>
      </c>
      <c r="J10" s="85" t="s">
        <v>354</v>
      </c>
      <c r="K10" s="85" t="s">
        <v>355</v>
      </c>
      <c r="L10" s="85">
        <v>218</v>
      </c>
      <c r="M10" s="85" t="s">
        <v>356</v>
      </c>
      <c r="N10" s="85" t="s">
        <v>82</v>
      </c>
      <c r="O10" s="85">
        <v>0</v>
      </c>
      <c r="P10" s="85" t="s">
        <v>357</v>
      </c>
      <c r="Q10" s="85" t="s">
        <v>358</v>
      </c>
      <c r="R10" s="85" t="s">
        <v>359</v>
      </c>
      <c r="S10" s="85" t="s">
        <v>360</v>
      </c>
      <c r="T10" s="85" t="b">
        <v>1</v>
      </c>
      <c r="U10" s="85" t="s">
        <v>361</v>
      </c>
      <c r="V10" s="85" t="s">
        <v>362</v>
      </c>
      <c r="W10" s="85">
        <v>6</v>
      </c>
      <c r="X10" s="85" t="b">
        <v>1</v>
      </c>
      <c r="Y10" s="85" t="s">
        <v>363</v>
      </c>
      <c r="Z10" s="85" t="s">
        <v>364</v>
      </c>
      <c r="AA10" s="85" t="s">
        <v>365</v>
      </c>
      <c r="AB10" s="85">
        <v>0</v>
      </c>
      <c r="AC10" s="85" t="s">
        <v>366</v>
      </c>
      <c r="AD10" s="85">
        <v>8</v>
      </c>
      <c r="AE10" s="85" t="s">
        <v>367</v>
      </c>
      <c r="AF10" s="85">
        <v>542122</v>
      </c>
      <c r="AG10" s="85" t="b">
        <v>0</v>
      </c>
      <c r="AH10" s="85">
        <v>8</v>
      </c>
      <c r="AI10" s="85" t="s">
        <v>367</v>
      </c>
      <c r="AJ10" s="85">
        <v>542122</v>
      </c>
      <c r="AK10" s="85" t="b">
        <v>0</v>
      </c>
      <c r="AL10" s="85">
        <v>542122</v>
      </c>
      <c r="AM10" s="85" t="b">
        <v>0</v>
      </c>
      <c r="AN10" s="85">
        <v>0</v>
      </c>
      <c r="AO10" s="85" t="b">
        <v>0</v>
      </c>
      <c r="AP10" s="85">
        <v>330304.94099999999</v>
      </c>
      <c r="AQ10" s="85"/>
      <c r="AR10" s="85">
        <v>330304.94099999999</v>
      </c>
      <c r="AS10" s="85">
        <v>0</v>
      </c>
      <c r="AT10" s="85" t="b">
        <v>1</v>
      </c>
      <c r="AU10" s="85" t="b">
        <v>0</v>
      </c>
    </row>
    <row r="11" spans="1:47" x14ac:dyDescent="0.25">
      <c r="A11" s="85" t="s">
        <v>422</v>
      </c>
      <c r="B11" s="85" t="s">
        <v>354</v>
      </c>
      <c r="C11" s="85">
        <v>20250101</v>
      </c>
      <c r="D11" s="85">
        <v>2025</v>
      </c>
      <c r="E11" s="85">
        <v>1</v>
      </c>
      <c r="F11" s="85" t="s">
        <v>423</v>
      </c>
      <c r="G11" s="85">
        <v>417</v>
      </c>
      <c r="H11" s="85" t="s">
        <v>371</v>
      </c>
      <c r="I11" s="85" t="s">
        <v>372</v>
      </c>
      <c r="J11" s="85" t="s">
        <v>354</v>
      </c>
      <c r="K11" s="85" t="s">
        <v>355</v>
      </c>
      <c r="L11" s="85">
        <v>218</v>
      </c>
      <c r="M11" s="85" t="s">
        <v>356</v>
      </c>
      <c r="N11" s="85" t="s">
        <v>82</v>
      </c>
      <c r="O11" s="85">
        <v>0</v>
      </c>
      <c r="P11" s="85" t="s">
        <v>357</v>
      </c>
      <c r="Q11" s="85" t="s">
        <v>358</v>
      </c>
      <c r="R11" s="85" t="s">
        <v>359</v>
      </c>
      <c r="S11" s="85" t="s">
        <v>360</v>
      </c>
      <c r="T11" s="85" t="b">
        <v>1</v>
      </c>
      <c r="U11" s="85" t="s">
        <v>361</v>
      </c>
      <c r="V11" s="85" t="s">
        <v>362</v>
      </c>
      <c r="W11" s="85">
        <v>6</v>
      </c>
      <c r="X11" s="85" t="b">
        <v>1</v>
      </c>
      <c r="Y11" s="85" t="s">
        <v>363</v>
      </c>
      <c r="Z11" s="85" t="s">
        <v>364</v>
      </c>
      <c r="AA11" s="85" t="s">
        <v>365</v>
      </c>
      <c r="AB11" s="85">
        <v>0</v>
      </c>
      <c r="AC11" s="85" t="s">
        <v>366</v>
      </c>
      <c r="AD11" s="85">
        <v>8</v>
      </c>
      <c r="AE11" s="85" t="s">
        <v>367</v>
      </c>
      <c r="AF11" s="85">
        <v>2967210</v>
      </c>
      <c r="AG11" s="85" t="b">
        <v>0</v>
      </c>
      <c r="AH11" s="85">
        <v>8</v>
      </c>
      <c r="AI11" s="85" t="s">
        <v>367</v>
      </c>
      <c r="AJ11" s="85">
        <v>2967210</v>
      </c>
      <c r="AK11" s="85" t="b">
        <v>0</v>
      </c>
      <c r="AL11" s="85">
        <v>2967210</v>
      </c>
      <c r="AM11" s="85" t="b">
        <v>0</v>
      </c>
      <c r="AN11" s="85">
        <v>0</v>
      </c>
      <c r="AO11" s="85" t="b">
        <v>0</v>
      </c>
      <c r="AP11" s="85">
        <v>2139968</v>
      </c>
      <c r="AQ11" s="85"/>
      <c r="AR11" s="85">
        <v>2139968</v>
      </c>
      <c r="AS11" s="85">
        <v>0</v>
      </c>
      <c r="AT11" s="85" t="b">
        <v>0</v>
      </c>
      <c r="AU11" s="85" t="b">
        <v>1</v>
      </c>
    </row>
    <row r="12" spans="1:47" x14ac:dyDescent="0.25">
      <c r="A12" s="85" t="s">
        <v>422</v>
      </c>
      <c r="B12" s="85" t="s">
        <v>354</v>
      </c>
      <c r="C12" s="85">
        <v>20250101</v>
      </c>
      <c r="D12" s="85">
        <v>2025</v>
      </c>
      <c r="E12" s="85">
        <v>1</v>
      </c>
      <c r="F12" s="85" t="s">
        <v>423</v>
      </c>
      <c r="G12" s="85">
        <v>499</v>
      </c>
      <c r="H12" s="85" t="s">
        <v>382</v>
      </c>
      <c r="I12" s="85" t="s">
        <v>288</v>
      </c>
      <c r="J12" s="85" t="s">
        <v>354</v>
      </c>
      <c r="K12" s="85" t="s">
        <v>355</v>
      </c>
      <c r="L12" s="85">
        <v>218</v>
      </c>
      <c r="M12" s="85" t="s">
        <v>356</v>
      </c>
      <c r="N12" s="85" t="s">
        <v>82</v>
      </c>
      <c r="O12" s="85">
        <v>0</v>
      </c>
      <c r="P12" s="85" t="s">
        <v>357</v>
      </c>
      <c r="Q12" s="85" t="s">
        <v>358</v>
      </c>
      <c r="R12" s="85" t="s">
        <v>359</v>
      </c>
      <c r="S12" s="85" t="s">
        <v>360</v>
      </c>
      <c r="T12" s="85" t="b">
        <v>1</v>
      </c>
      <c r="U12" s="85" t="s">
        <v>361</v>
      </c>
      <c r="V12" s="85" t="s">
        <v>362</v>
      </c>
      <c r="W12" s="85">
        <v>6</v>
      </c>
      <c r="X12" s="85" t="b">
        <v>1</v>
      </c>
      <c r="Y12" s="85" t="s">
        <v>363</v>
      </c>
      <c r="Z12" s="85" t="s">
        <v>364</v>
      </c>
      <c r="AA12" s="85" t="s">
        <v>365</v>
      </c>
      <c r="AB12" s="85">
        <v>0</v>
      </c>
      <c r="AC12" s="85" t="s">
        <v>366</v>
      </c>
      <c r="AD12" s="85">
        <v>8</v>
      </c>
      <c r="AE12" s="85" t="s">
        <v>367</v>
      </c>
      <c r="AF12" s="85">
        <v>534340.4</v>
      </c>
      <c r="AG12" s="85" t="b">
        <v>0</v>
      </c>
      <c r="AH12" s="85">
        <v>8</v>
      </c>
      <c r="AI12" s="85" t="s">
        <v>367</v>
      </c>
      <c r="AJ12" s="85">
        <v>534340.4</v>
      </c>
      <c r="AK12" s="85" t="b">
        <v>0</v>
      </c>
      <c r="AL12" s="85">
        <v>534340.4</v>
      </c>
      <c r="AM12" s="85" t="b">
        <v>0</v>
      </c>
      <c r="AN12" s="85">
        <v>0</v>
      </c>
      <c r="AO12" s="85" t="b">
        <v>0</v>
      </c>
      <c r="AP12" s="85">
        <v>413734.93900000001</v>
      </c>
      <c r="AQ12" s="85"/>
      <c r="AR12" s="85">
        <v>413734.93900000001</v>
      </c>
      <c r="AS12" s="85">
        <v>0</v>
      </c>
      <c r="AT12" s="85" t="b">
        <v>0</v>
      </c>
      <c r="AU12" s="85" t="b">
        <v>1</v>
      </c>
    </row>
    <row r="13" spans="1:47" x14ac:dyDescent="0.25">
      <c r="A13" s="85" t="s">
        <v>422</v>
      </c>
      <c r="B13" s="85" t="s">
        <v>354</v>
      </c>
      <c r="C13" s="85">
        <v>20250101</v>
      </c>
      <c r="D13" s="85">
        <v>2025</v>
      </c>
      <c r="E13" s="85">
        <v>1</v>
      </c>
      <c r="F13" s="85" t="s">
        <v>423</v>
      </c>
      <c r="G13" s="85">
        <v>554</v>
      </c>
      <c r="H13" s="85" t="s">
        <v>373</v>
      </c>
      <c r="I13" s="85" t="s">
        <v>374</v>
      </c>
      <c r="J13" s="85" t="s">
        <v>354</v>
      </c>
      <c r="K13" s="85" t="s">
        <v>355</v>
      </c>
      <c r="L13" s="85">
        <v>218</v>
      </c>
      <c r="M13" s="85" t="s">
        <v>356</v>
      </c>
      <c r="N13" s="85" t="s">
        <v>82</v>
      </c>
      <c r="O13" s="85">
        <v>0</v>
      </c>
      <c r="P13" s="85" t="s">
        <v>357</v>
      </c>
      <c r="Q13" s="85" t="s">
        <v>358</v>
      </c>
      <c r="R13" s="85" t="s">
        <v>359</v>
      </c>
      <c r="S13" s="85" t="s">
        <v>360</v>
      </c>
      <c r="T13" s="85" t="b">
        <v>1</v>
      </c>
      <c r="U13" s="85" t="s">
        <v>361</v>
      </c>
      <c r="V13" s="85" t="s">
        <v>362</v>
      </c>
      <c r="W13" s="85">
        <v>6</v>
      </c>
      <c r="X13" s="85" t="b">
        <v>1</v>
      </c>
      <c r="Y13" s="85" t="s">
        <v>363</v>
      </c>
      <c r="Z13" s="85" t="s">
        <v>364</v>
      </c>
      <c r="AA13" s="85" t="s">
        <v>365</v>
      </c>
      <c r="AB13" s="85">
        <v>0</v>
      </c>
      <c r="AC13" s="85" t="s">
        <v>366</v>
      </c>
      <c r="AD13" s="85">
        <v>8</v>
      </c>
      <c r="AE13" s="85" t="s">
        <v>367</v>
      </c>
      <c r="AF13" s="85">
        <v>5078405</v>
      </c>
      <c r="AG13" s="85" t="b">
        <v>0</v>
      </c>
      <c r="AH13" s="85">
        <v>8</v>
      </c>
      <c r="AI13" s="85" t="s">
        <v>367</v>
      </c>
      <c r="AJ13" s="85">
        <v>5078405</v>
      </c>
      <c r="AK13" s="85" t="b">
        <v>0</v>
      </c>
      <c r="AL13" s="85">
        <v>5078405</v>
      </c>
      <c r="AM13" s="85" t="b">
        <v>0</v>
      </c>
      <c r="AN13" s="85">
        <v>5498358</v>
      </c>
      <c r="AO13" s="85" t="b">
        <v>0</v>
      </c>
      <c r="AP13" s="85">
        <v>4724844.7929999996</v>
      </c>
      <c r="AQ13" s="85">
        <v>3316572.9530000002</v>
      </c>
      <c r="AR13" s="85">
        <v>4724844.7929999996</v>
      </c>
      <c r="AS13" s="85">
        <v>0</v>
      </c>
      <c r="AT13" s="85" t="b">
        <v>1</v>
      </c>
      <c r="AU13" s="85" t="b">
        <v>0</v>
      </c>
    </row>
    <row r="14" spans="1:47" x14ac:dyDescent="0.25">
      <c r="A14" s="85" t="s">
        <v>422</v>
      </c>
      <c r="B14" s="85" t="s">
        <v>354</v>
      </c>
      <c r="C14" s="85">
        <v>20250101</v>
      </c>
      <c r="D14" s="85">
        <v>2025</v>
      </c>
      <c r="E14" s="85">
        <v>1</v>
      </c>
      <c r="F14" s="85" t="s">
        <v>423</v>
      </c>
      <c r="G14" s="85">
        <v>792</v>
      </c>
      <c r="H14" s="85" t="s">
        <v>375</v>
      </c>
      <c r="I14" s="85" t="s">
        <v>376</v>
      </c>
      <c r="J14" s="85" t="s">
        <v>354</v>
      </c>
      <c r="K14" s="85" t="s">
        <v>355</v>
      </c>
      <c r="L14" s="85">
        <v>218</v>
      </c>
      <c r="M14" s="85" t="s">
        <v>356</v>
      </c>
      <c r="N14" s="85" t="s">
        <v>82</v>
      </c>
      <c r="O14" s="85">
        <v>0</v>
      </c>
      <c r="P14" s="85" t="s">
        <v>357</v>
      </c>
      <c r="Q14" s="85" t="s">
        <v>358</v>
      </c>
      <c r="R14" s="85" t="s">
        <v>359</v>
      </c>
      <c r="S14" s="85" t="s">
        <v>360</v>
      </c>
      <c r="T14" s="85" t="b">
        <v>1</v>
      </c>
      <c r="U14" s="85" t="s">
        <v>361</v>
      </c>
      <c r="V14" s="85" t="s">
        <v>362</v>
      </c>
      <c r="W14" s="85">
        <v>6</v>
      </c>
      <c r="X14" s="85" t="b">
        <v>1</v>
      </c>
      <c r="Y14" s="85" t="s">
        <v>363</v>
      </c>
      <c r="Z14" s="85" t="s">
        <v>364</v>
      </c>
      <c r="AA14" s="85" t="s">
        <v>365</v>
      </c>
      <c r="AB14" s="85">
        <v>0</v>
      </c>
      <c r="AC14" s="85" t="s">
        <v>366</v>
      </c>
      <c r="AD14" s="85">
        <v>8</v>
      </c>
      <c r="AE14" s="85" t="s">
        <v>367</v>
      </c>
      <c r="AF14" s="85">
        <v>9673690</v>
      </c>
      <c r="AG14" s="85" t="b">
        <v>0</v>
      </c>
      <c r="AH14" s="85">
        <v>8</v>
      </c>
      <c r="AI14" s="85" t="s">
        <v>367</v>
      </c>
      <c r="AJ14" s="85">
        <v>9673690</v>
      </c>
      <c r="AK14" s="85" t="b">
        <v>0</v>
      </c>
      <c r="AL14" s="85">
        <v>9673690</v>
      </c>
      <c r="AM14" s="85" t="b">
        <v>0</v>
      </c>
      <c r="AN14" s="85">
        <v>0</v>
      </c>
      <c r="AO14" s="85" t="b">
        <v>0</v>
      </c>
      <c r="AP14" s="85">
        <v>7944923</v>
      </c>
      <c r="AQ14" s="85">
        <v>7516256</v>
      </c>
      <c r="AR14" s="85">
        <v>7944923</v>
      </c>
      <c r="AS14" s="85">
        <v>0</v>
      </c>
      <c r="AT14" s="85" t="b">
        <v>0</v>
      </c>
      <c r="AU14" s="85" t="b">
        <v>1</v>
      </c>
    </row>
    <row r="15" spans="1:47" x14ac:dyDescent="0.25">
      <c r="A15" s="85" t="s">
        <v>422</v>
      </c>
      <c r="B15" s="85" t="s">
        <v>354</v>
      </c>
      <c r="C15" s="85">
        <v>20250101</v>
      </c>
      <c r="D15" s="85">
        <v>2025</v>
      </c>
      <c r="E15" s="85">
        <v>1</v>
      </c>
      <c r="F15" s="85" t="s">
        <v>423</v>
      </c>
      <c r="G15" s="85">
        <v>804</v>
      </c>
      <c r="H15" s="85" t="s">
        <v>377</v>
      </c>
      <c r="I15" s="85" t="s">
        <v>378</v>
      </c>
      <c r="J15" s="85" t="s">
        <v>354</v>
      </c>
      <c r="K15" s="85" t="s">
        <v>355</v>
      </c>
      <c r="L15" s="85">
        <v>218</v>
      </c>
      <c r="M15" s="85" t="s">
        <v>356</v>
      </c>
      <c r="N15" s="85" t="s">
        <v>82</v>
      </c>
      <c r="O15" s="85">
        <v>0</v>
      </c>
      <c r="P15" s="85" t="s">
        <v>357</v>
      </c>
      <c r="Q15" s="85" t="s">
        <v>358</v>
      </c>
      <c r="R15" s="85" t="s">
        <v>359</v>
      </c>
      <c r="S15" s="85" t="s">
        <v>360</v>
      </c>
      <c r="T15" s="85" t="b">
        <v>1</v>
      </c>
      <c r="U15" s="85" t="s">
        <v>361</v>
      </c>
      <c r="V15" s="85" t="s">
        <v>362</v>
      </c>
      <c r="W15" s="85">
        <v>6</v>
      </c>
      <c r="X15" s="85" t="b">
        <v>1</v>
      </c>
      <c r="Y15" s="85" t="s">
        <v>363</v>
      </c>
      <c r="Z15" s="85" t="s">
        <v>364</v>
      </c>
      <c r="AA15" s="85" t="s">
        <v>365</v>
      </c>
      <c r="AB15" s="85">
        <v>0</v>
      </c>
      <c r="AC15" s="85" t="s">
        <v>366</v>
      </c>
      <c r="AD15" s="85">
        <v>8</v>
      </c>
      <c r="AE15" s="85" t="s">
        <v>367</v>
      </c>
      <c r="AF15" s="85">
        <v>12342697</v>
      </c>
      <c r="AG15" s="85" t="b">
        <v>0</v>
      </c>
      <c r="AH15" s="85">
        <v>8</v>
      </c>
      <c r="AI15" s="85" t="s">
        <v>367</v>
      </c>
      <c r="AJ15" s="85">
        <v>12342697</v>
      </c>
      <c r="AK15" s="85" t="b">
        <v>0</v>
      </c>
      <c r="AL15" s="85">
        <v>12342697</v>
      </c>
      <c r="AM15" s="85" t="b">
        <v>0</v>
      </c>
      <c r="AN15" s="85">
        <v>0</v>
      </c>
      <c r="AO15" s="85" t="b">
        <v>0</v>
      </c>
      <c r="AP15" s="85">
        <v>12120267.24</v>
      </c>
      <c r="AQ15" s="85"/>
      <c r="AR15" s="85">
        <v>12120267.24</v>
      </c>
      <c r="AS15" s="85">
        <v>0</v>
      </c>
      <c r="AT15" s="85" t="b">
        <v>1</v>
      </c>
      <c r="AU15" s="85" t="b">
        <v>0</v>
      </c>
    </row>
    <row r="16" spans="1:47" x14ac:dyDescent="0.25">
      <c r="A16" s="85" t="s">
        <v>422</v>
      </c>
      <c r="B16" s="85" t="s">
        <v>354</v>
      </c>
      <c r="C16" s="85">
        <v>20250101</v>
      </c>
      <c r="D16" s="85">
        <v>2025</v>
      </c>
      <c r="E16" s="85">
        <v>1</v>
      </c>
      <c r="F16" s="85" t="s">
        <v>423</v>
      </c>
      <c r="G16" s="85">
        <v>818</v>
      </c>
      <c r="H16" s="85" t="s">
        <v>379</v>
      </c>
      <c r="I16" s="85" t="s">
        <v>380</v>
      </c>
      <c r="J16" s="85" t="s">
        <v>354</v>
      </c>
      <c r="K16" s="85" t="s">
        <v>355</v>
      </c>
      <c r="L16" s="85">
        <v>218</v>
      </c>
      <c r="M16" s="85" t="s">
        <v>356</v>
      </c>
      <c r="N16" s="85" t="s">
        <v>82</v>
      </c>
      <c r="O16" s="85">
        <v>0</v>
      </c>
      <c r="P16" s="85" t="s">
        <v>357</v>
      </c>
      <c r="Q16" s="85" t="s">
        <v>358</v>
      </c>
      <c r="R16" s="85" t="s">
        <v>359</v>
      </c>
      <c r="S16" s="85" t="s">
        <v>360</v>
      </c>
      <c r="T16" s="85" t="b">
        <v>1</v>
      </c>
      <c r="U16" s="85" t="s">
        <v>361</v>
      </c>
      <c r="V16" s="85" t="s">
        <v>362</v>
      </c>
      <c r="W16" s="85">
        <v>6</v>
      </c>
      <c r="X16" s="85" t="b">
        <v>1</v>
      </c>
      <c r="Y16" s="85" t="s">
        <v>363</v>
      </c>
      <c r="Z16" s="85" t="s">
        <v>364</v>
      </c>
      <c r="AA16" s="85" t="s">
        <v>365</v>
      </c>
      <c r="AB16" s="85">
        <v>0</v>
      </c>
      <c r="AC16" s="85" t="s">
        <v>366</v>
      </c>
      <c r="AD16" s="85">
        <v>8</v>
      </c>
      <c r="AE16" s="85" t="s">
        <v>367</v>
      </c>
      <c r="AF16" s="85">
        <v>48285.347000000002</v>
      </c>
      <c r="AG16" s="85" t="b">
        <v>1</v>
      </c>
      <c r="AH16" s="85">
        <v>-1</v>
      </c>
      <c r="AI16" s="85" t="s">
        <v>381</v>
      </c>
      <c r="AJ16" s="85">
        <v>0</v>
      </c>
      <c r="AK16" s="85" t="b">
        <v>0</v>
      </c>
      <c r="AL16" s="85">
        <v>48285.347000000002</v>
      </c>
      <c r="AM16" s="85" t="b">
        <v>1</v>
      </c>
      <c r="AN16" s="85">
        <v>0</v>
      </c>
      <c r="AO16" s="85" t="b">
        <v>0</v>
      </c>
      <c r="AP16" s="85">
        <v>41572.658000000003</v>
      </c>
      <c r="AQ16" s="85"/>
      <c r="AR16" s="85">
        <v>41572.658000000003</v>
      </c>
      <c r="AS16" s="85">
        <v>6</v>
      </c>
      <c r="AT16" s="85" t="b">
        <v>1</v>
      </c>
      <c r="AU16" s="85" t="b">
        <v>0</v>
      </c>
    </row>
    <row r="17" spans="1:47" x14ac:dyDescent="0.25">
      <c r="A17" s="85" t="s">
        <v>422</v>
      </c>
      <c r="B17" s="85" t="s">
        <v>354</v>
      </c>
      <c r="C17" s="85">
        <v>20250201</v>
      </c>
      <c r="D17" s="85">
        <v>2025</v>
      </c>
      <c r="E17" s="85">
        <v>2</v>
      </c>
      <c r="F17" s="85" t="s">
        <v>424</v>
      </c>
      <c r="G17" s="85">
        <v>124</v>
      </c>
      <c r="H17" s="85" t="s">
        <v>352</v>
      </c>
      <c r="I17" s="85" t="s">
        <v>353</v>
      </c>
      <c r="J17" s="85" t="s">
        <v>354</v>
      </c>
      <c r="K17" s="85" t="s">
        <v>355</v>
      </c>
      <c r="L17" s="85">
        <v>218</v>
      </c>
      <c r="M17" s="85" t="s">
        <v>356</v>
      </c>
      <c r="N17" s="85" t="s">
        <v>82</v>
      </c>
      <c r="O17" s="85">
        <v>0</v>
      </c>
      <c r="P17" s="85" t="s">
        <v>357</v>
      </c>
      <c r="Q17" s="85" t="s">
        <v>358</v>
      </c>
      <c r="R17" s="85" t="s">
        <v>359</v>
      </c>
      <c r="S17" s="85" t="s">
        <v>360</v>
      </c>
      <c r="T17" s="85" t="b">
        <v>1</v>
      </c>
      <c r="U17" s="85" t="s">
        <v>361</v>
      </c>
      <c r="V17" s="85" t="s">
        <v>362</v>
      </c>
      <c r="W17" s="85">
        <v>6</v>
      </c>
      <c r="X17" s="85" t="b">
        <v>1</v>
      </c>
      <c r="Y17" s="85" t="s">
        <v>363</v>
      </c>
      <c r="Z17" s="85" t="s">
        <v>364</v>
      </c>
      <c r="AA17" s="85" t="s">
        <v>365</v>
      </c>
      <c r="AB17" s="85">
        <v>0</v>
      </c>
      <c r="AC17" s="85" t="s">
        <v>366</v>
      </c>
      <c r="AD17" s="85">
        <v>8</v>
      </c>
      <c r="AE17" s="85" t="s">
        <v>367</v>
      </c>
      <c r="AF17" s="85">
        <v>5050921</v>
      </c>
      <c r="AG17" s="85" t="b">
        <v>0</v>
      </c>
      <c r="AH17" s="85">
        <v>8</v>
      </c>
      <c r="AI17" s="85" t="s">
        <v>367</v>
      </c>
      <c r="AJ17" s="85">
        <v>5050921</v>
      </c>
      <c r="AK17" s="85" t="b">
        <v>0</v>
      </c>
      <c r="AL17" s="85">
        <v>5050921</v>
      </c>
      <c r="AM17" s="85" t="b">
        <v>0</v>
      </c>
      <c r="AN17" s="85">
        <v>0</v>
      </c>
      <c r="AO17" s="85" t="b">
        <v>0</v>
      </c>
      <c r="AP17" s="85"/>
      <c r="AQ17" s="85">
        <v>4634100.2539999997</v>
      </c>
      <c r="AR17" s="85">
        <v>4634100.2539999997</v>
      </c>
      <c r="AS17" s="85">
        <v>0</v>
      </c>
      <c r="AT17" s="85" t="b">
        <v>0</v>
      </c>
      <c r="AU17" s="85" t="b">
        <v>1</v>
      </c>
    </row>
    <row r="18" spans="1:47" x14ac:dyDescent="0.25">
      <c r="A18" s="85" t="s">
        <v>422</v>
      </c>
      <c r="B18" s="85" t="s">
        <v>354</v>
      </c>
      <c r="C18" s="85">
        <v>20250201</v>
      </c>
      <c r="D18" s="85">
        <v>2025</v>
      </c>
      <c r="E18" s="85">
        <v>2</v>
      </c>
      <c r="F18" s="85" t="s">
        <v>424</v>
      </c>
      <c r="G18" s="85">
        <v>268</v>
      </c>
      <c r="H18" s="85" t="s">
        <v>368</v>
      </c>
      <c r="I18" s="85" t="s">
        <v>287</v>
      </c>
      <c r="J18" s="85" t="s">
        <v>354</v>
      </c>
      <c r="K18" s="85" t="s">
        <v>355</v>
      </c>
      <c r="L18" s="85">
        <v>218</v>
      </c>
      <c r="M18" s="85" t="s">
        <v>356</v>
      </c>
      <c r="N18" s="85" t="s">
        <v>82</v>
      </c>
      <c r="O18" s="85">
        <v>0</v>
      </c>
      <c r="P18" s="85" t="s">
        <v>357</v>
      </c>
      <c r="Q18" s="85" t="s">
        <v>358</v>
      </c>
      <c r="R18" s="85" t="s">
        <v>359</v>
      </c>
      <c r="S18" s="85" t="s">
        <v>360</v>
      </c>
      <c r="T18" s="85" t="b">
        <v>1</v>
      </c>
      <c r="U18" s="85" t="s">
        <v>361</v>
      </c>
      <c r="V18" s="85" t="s">
        <v>362</v>
      </c>
      <c r="W18" s="85">
        <v>6</v>
      </c>
      <c r="X18" s="85" t="b">
        <v>1</v>
      </c>
      <c r="Y18" s="85" t="s">
        <v>363</v>
      </c>
      <c r="Z18" s="85" t="s">
        <v>364</v>
      </c>
      <c r="AA18" s="85" t="s">
        <v>365</v>
      </c>
      <c r="AB18" s="85">
        <v>0</v>
      </c>
      <c r="AC18" s="85" t="s">
        <v>366</v>
      </c>
      <c r="AD18" s="85">
        <v>8</v>
      </c>
      <c r="AE18" s="85" t="s">
        <v>367</v>
      </c>
      <c r="AF18" s="85">
        <v>3938188</v>
      </c>
      <c r="AG18" s="85" t="b">
        <v>0</v>
      </c>
      <c r="AH18" s="85">
        <v>8</v>
      </c>
      <c r="AI18" s="85" t="s">
        <v>367</v>
      </c>
      <c r="AJ18" s="85">
        <v>3938188</v>
      </c>
      <c r="AK18" s="85" t="b">
        <v>0</v>
      </c>
      <c r="AL18" s="85">
        <v>3938188</v>
      </c>
      <c r="AM18" s="85" t="b">
        <v>0</v>
      </c>
      <c r="AN18" s="85">
        <v>0</v>
      </c>
      <c r="AO18" s="85" t="b">
        <v>0</v>
      </c>
      <c r="AP18" s="85">
        <v>3138299.0660000001</v>
      </c>
      <c r="AQ18" s="85"/>
      <c r="AR18" s="85">
        <v>3138299.0660000001</v>
      </c>
      <c r="AS18" s="85">
        <v>0</v>
      </c>
      <c r="AT18" s="85" t="b">
        <v>0</v>
      </c>
      <c r="AU18" s="85" t="b">
        <v>1</v>
      </c>
    </row>
    <row r="19" spans="1:47" x14ac:dyDescent="0.25">
      <c r="A19" s="85" t="s">
        <v>422</v>
      </c>
      <c r="B19" s="85" t="s">
        <v>354</v>
      </c>
      <c r="C19" s="85">
        <v>20250201</v>
      </c>
      <c r="D19" s="85">
        <v>2025</v>
      </c>
      <c r="E19" s="85">
        <v>2</v>
      </c>
      <c r="F19" s="85" t="s">
        <v>424</v>
      </c>
      <c r="G19" s="85">
        <v>344</v>
      </c>
      <c r="H19" s="85" t="s">
        <v>369</v>
      </c>
      <c r="I19" s="85" t="s">
        <v>370</v>
      </c>
      <c r="J19" s="85" t="s">
        <v>354</v>
      </c>
      <c r="K19" s="85" t="s">
        <v>355</v>
      </c>
      <c r="L19" s="85">
        <v>218</v>
      </c>
      <c r="M19" s="85" t="s">
        <v>356</v>
      </c>
      <c r="N19" s="85" t="s">
        <v>82</v>
      </c>
      <c r="O19" s="85">
        <v>0</v>
      </c>
      <c r="P19" s="85" t="s">
        <v>357</v>
      </c>
      <c r="Q19" s="85" t="s">
        <v>358</v>
      </c>
      <c r="R19" s="85" t="s">
        <v>359</v>
      </c>
      <c r="S19" s="85" t="s">
        <v>360</v>
      </c>
      <c r="T19" s="85" t="b">
        <v>1</v>
      </c>
      <c r="U19" s="85" t="s">
        <v>361</v>
      </c>
      <c r="V19" s="85" t="s">
        <v>362</v>
      </c>
      <c r="W19" s="85">
        <v>6</v>
      </c>
      <c r="X19" s="85" t="b">
        <v>1</v>
      </c>
      <c r="Y19" s="85" t="s">
        <v>363</v>
      </c>
      <c r="Z19" s="85" t="s">
        <v>364</v>
      </c>
      <c r="AA19" s="85" t="s">
        <v>365</v>
      </c>
      <c r="AB19" s="85">
        <v>0</v>
      </c>
      <c r="AC19" s="85" t="s">
        <v>366</v>
      </c>
      <c r="AD19" s="85">
        <v>8</v>
      </c>
      <c r="AE19" s="85" t="s">
        <v>367</v>
      </c>
      <c r="AF19" s="85">
        <v>407436</v>
      </c>
      <c r="AG19" s="85" t="b">
        <v>0</v>
      </c>
      <c r="AH19" s="85">
        <v>8</v>
      </c>
      <c r="AI19" s="85" t="s">
        <v>367</v>
      </c>
      <c r="AJ19" s="85">
        <v>407436</v>
      </c>
      <c r="AK19" s="85" t="b">
        <v>0</v>
      </c>
      <c r="AL19" s="85">
        <v>407436</v>
      </c>
      <c r="AM19" s="85" t="b">
        <v>0</v>
      </c>
      <c r="AN19" s="85">
        <v>0</v>
      </c>
      <c r="AO19" s="85" t="b">
        <v>0</v>
      </c>
      <c r="AP19" s="85">
        <v>232413.91899999999</v>
      </c>
      <c r="AQ19" s="85"/>
      <c r="AR19" s="85">
        <v>232413.91899999999</v>
      </c>
      <c r="AS19" s="85">
        <v>0</v>
      </c>
      <c r="AT19" s="85" t="b">
        <v>1</v>
      </c>
      <c r="AU19" s="85" t="b">
        <v>0</v>
      </c>
    </row>
    <row r="20" spans="1:47" x14ac:dyDescent="0.25">
      <c r="A20" s="85" t="s">
        <v>422</v>
      </c>
      <c r="B20" s="85" t="s">
        <v>354</v>
      </c>
      <c r="C20" s="85">
        <v>20250201</v>
      </c>
      <c r="D20" s="85">
        <v>2025</v>
      </c>
      <c r="E20" s="85">
        <v>2</v>
      </c>
      <c r="F20" s="85" t="s">
        <v>424</v>
      </c>
      <c r="G20" s="85">
        <v>417</v>
      </c>
      <c r="H20" s="85" t="s">
        <v>371</v>
      </c>
      <c r="I20" s="85" t="s">
        <v>372</v>
      </c>
      <c r="J20" s="85" t="s">
        <v>354</v>
      </c>
      <c r="K20" s="85" t="s">
        <v>355</v>
      </c>
      <c r="L20" s="85">
        <v>218</v>
      </c>
      <c r="M20" s="85" t="s">
        <v>356</v>
      </c>
      <c r="N20" s="85" t="s">
        <v>82</v>
      </c>
      <c r="O20" s="85">
        <v>0</v>
      </c>
      <c r="P20" s="85" t="s">
        <v>357</v>
      </c>
      <c r="Q20" s="85" t="s">
        <v>358</v>
      </c>
      <c r="R20" s="85" t="s">
        <v>359</v>
      </c>
      <c r="S20" s="85" t="s">
        <v>360</v>
      </c>
      <c r="T20" s="85" t="b">
        <v>1</v>
      </c>
      <c r="U20" s="85" t="s">
        <v>361</v>
      </c>
      <c r="V20" s="85" t="s">
        <v>362</v>
      </c>
      <c r="W20" s="85">
        <v>6</v>
      </c>
      <c r="X20" s="85" t="b">
        <v>1</v>
      </c>
      <c r="Y20" s="85" t="s">
        <v>363</v>
      </c>
      <c r="Z20" s="85" t="s">
        <v>364</v>
      </c>
      <c r="AA20" s="85" t="s">
        <v>365</v>
      </c>
      <c r="AB20" s="85">
        <v>0</v>
      </c>
      <c r="AC20" s="85" t="s">
        <v>366</v>
      </c>
      <c r="AD20" s="85">
        <v>8</v>
      </c>
      <c r="AE20" s="85" t="s">
        <v>367</v>
      </c>
      <c r="AF20" s="85">
        <v>2430030</v>
      </c>
      <c r="AG20" s="85" t="b">
        <v>0</v>
      </c>
      <c r="AH20" s="85">
        <v>8</v>
      </c>
      <c r="AI20" s="85" t="s">
        <v>367</v>
      </c>
      <c r="AJ20" s="85">
        <v>2430030</v>
      </c>
      <c r="AK20" s="85" t="b">
        <v>0</v>
      </c>
      <c r="AL20" s="85">
        <v>2430030</v>
      </c>
      <c r="AM20" s="85" t="b">
        <v>0</v>
      </c>
      <c r="AN20" s="85">
        <v>0</v>
      </c>
      <c r="AO20" s="85" t="b">
        <v>0</v>
      </c>
      <c r="AP20" s="85">
        <v>1874683</v>
      </c>
      <c r="AQ20" s="85"/>
      <c r="AR20" s="85">
        <v>1874683</v>
      </c>
      <c r="AS20" s="85">
        <v>0</v>
      </c>
      <c r="AT20" s="85" t="b">
        <v>0</v>
      </c>
      <c r="AU20" s="85" t="b">
        <v>1</v>
      </c>
    </row>
    <row r="21" spans="1:47" x14ac:dyDescent="0.25">
      <c r="A21" s="85" t="s">
        <v>422</v>
      </c>
      <c r="B21" s="85" t="s">
        <v>354</v>
      </c>
      <c r="C21" s="85">
        <v>20250201</v>
      </c>
      <c r="D21" s="85">
        <v>2025</v>
      </c>
      <c r="E21" s="85">
        <v>2</v>
      </c>
      <c r="F21" s="85" t="s">
        <v>424</v>
      </c>
      <c r="G21" s="85">
        <v>554</v>
      </c>
      <c r="H21" s="85" t="s">
        <v>373</v>
      </c>
      <c r="I21" s="85" t="s">
        <v>374</v>
      </c>
      <c r="J21" s="85" t="s">
        <v>354</v>
      </c>
      <c r="K21" s="85" t="s">
        <v>355</v>
      </c>
      <c r="L21" s="85">
        <v>218</v>
      </c>
      <c r="M21" s="85" t="s">
        <v>356</v>
      </c>
      <c r="N21" s="85" t="s">
        <v>82</v>
      </c>
      <c r="O21" s="85">
        <v>0</v>
      </c>
      <c r="P21" s="85" t="s">
        <v>357</v>
      </c>
      <c r="Q21" s="85" t="s">
        <v>358</v>
      </c>
      <c r="R21" s="85" t="s">
        <v>359</v>
      </c>
      <c r="S21" s="85" t="s">
        <v>360</v>
      </c>
      <c r="T21" s="85" t="b">
        <v>1</v>
      </c>
      <c r="U21" s="85" t="s">
        <v>361</v>
      </c>
      <c r="V21" s="85" t="s">
        <v>362</v>
      </c>
      <c r="W21" s="85">
        <v>6</v>
      </c>
      <c r="X21" s="85" t="b">
        <v>1</v>
      </c>
      <c r="Y21" s="85" t="s">
        <v>363</v>
      </c>
      <c r="Z21" s="85" t="s">
        <v>364</v>
      </c>
      <c r="AA21" s="85" t="s">
        <v>365</v>
      </c>
      <c r="AB21" s="85">
        <v>0</v>
      </c>
      <c r="AC21" s="85" t="s">
        <v>366</v>
      </c>
      <c r="AD21" s="85">
        <v>8</v>
      </c>
      <c r="AE21" s="85" t="s">
        <v>367</v>
      </c>
      <c r="AF21" s="85">
        <v>4761450</v>
      </c>
      <c r="AG21" s="85" t="b">
        <v>0</v>
      </c>
      <c r="AH21" s="85">
        <v>8</v>
      </c>
      <c r="AI21" s="85" t="s">
        <v>367</v>
      </c>
      <c r="AJ21" s="85">
        <v>4761450</v>
      </c>
      <c r="AK21" s="85" t="b">
        <v>0</v>
      </c>
      <c r="AL21" s="85">
        <v>4761450</v>
      </c>
      <c r="AM21" s="85" t="b">
        <v>0</v>
      </c>
      <c r="AN21" s="85">
        <v>5143010</v>
      </c>
      <c r="AO21" s="85" t="b">
        <v>0</v>
      </c>
      <c r="AP21" s="85">
        <v>4448523.1849999996</v>
      </c>
      <c r="AQ21" s="85">
        <v>3132674.6239999998</v>
      </c>
      <c r="AR21" s="85">
        <v>4448523.1849999996</v>
      </c>
      <c r="AS21" s="85">
        <v>0</v>
      </c>
      <c r="AT21" s="85" t="b">
        <v>1</v>
      </c>
      <c r="AU21" s="85" t="b">
        <v>0</v>
      </c>
    </row>
    <row r="22" spans="1:47" x14ac:dyDescent="0.25">
      <c r="A22" s="85" t="s">
        <v>422</v>
      </c>
      <c r="B22" s="85" t="s">
        <v>354</v>
      </c>
      <c r="C22" s="85">
        <v>20250201</v>
      </c>
      <c r="D22" s="85">
        <v>2025</v>
      </c>
      <c r="E22" s="85">
        <v>2</v>
      </c>
      <c r="F22" s="85" t="s">
        <v>424</v>
      </c>
      <c r="G22" s="85">
        <v>792</v>
      </c>
      <c r="H22" s="85" t="s">
        <v>375</v>
      </c>
      <c r="I22" s="85" t="s">
        <v>376</v>
      </c>
      <c r="J22" s="85" t="s">
        <v>354</v>
      </c>
      <c r="K22" s="85" t="s">
        <v>355</v>
      </c>
      <c r="L22" s="85">
        <v>218</v>
      </c>
      <c r="M22" s="85" t="s">
        <v>356</v>
      </c>
      <c r="N22" s="85" t="s">
        <v>82</v>
      </c>
      <c r="O22" s="85">
        <v>0</v>
      </c>
      <c r="P22" s="85" t="s">
        <v>357</v>
      </c>
      <c r="Q22" s="85" t="s">
        <v>358</v>
      </c>
      <c r="R22" s="85" t="s">
        <v>359</v>
      </c>
      <c r="S22" s="85" t="s">
        <v>360</v>
      </c>
      <c r="T22" s="85" t="b">
        <v>1</v>
      </c>
      <c r="U22" s="85" t="s">
        <v>361</v>
      </c>
      <c r="V22" s="85" t="s">
        <v>362</v>
      </c>
      <c r="W22" s="85">
        <v>6</v>
      </c>
      <c r="X22" s="85" t="b">
        <v>1</v>
      </c>
      <c r="Y22" s="85" t="s">
        <v>363</v>
      </c>
      <c r="Z22" s="85" t="s">
        <v>364</v>
      </c>
      <c r="AA22" s="85" t="s">
        <v>365</v>
      </c>
      <c r="AB22" s="85">
        <v>0</v>
      </c>
      <c r="AC22" s="85" t="s">
        <v>366</v>
      </c>
      <c r="AD22" s="85">
        <v>8</v>
      </c>
      <c r="AE22" s="85" t="s">
        <v>367</v>
      </c>
      <c r="AF22" s="85">
        <v>10632166</v>
      </c>
      <c r="AG22" s="85" t="b">
        <v>0</v>
      </c>
      <c r="AH22" s="85">
        <v>8</v>
      </c>
      <c r="AI22" s="85" t="s">
        <v>367</v>
      </c>
      <c r="AJ22" s="85">
        <v>10632166</v>
      </c>
      <c r="AK22" s="85" t="b">
        <v>0</v>
      </c>
      <c r="AL22" s="85">
        <v>10632166</v>
      </c>
      <c r="AM22" s="85" t="b">
        <v>0</v>
      </c>
      <c r="AN22" s="85">
        <v>0</v>
      </c>
      <c r="AO22" s="85" t="b">
        <v>0</v>
      </c>
      <c r="AP22" s="85">
        <v>9324079</v>
      </c>
      <c r="AQ22" s="85">
        <v>8813828</v>
      </c>
      <c r="AR22" s="85">
        <v>9324079</v>
      </c>
      <c r="AS22" s="85">
        <v>0</v>
      </c>
      <c r="AT22" s="85" t="b">
        <v>0</v>
      </c>
      <c r="AU22" s="85" t="b">
        <v>1</v>
      </c>
    </row>
    <row r="23" spans="1:47" x14ac:dyDescent="0.25">
      <c r="A23" s="85" t="s">
        <v>422</v>
      </c>
      <c r="B23" s="85" t="s">
        <v>354</v>
      </c>
      <c r="C23" s="85">
        <v>20250201</v>
      </c>
      <c r="D23" s="85">
        <v>2025</v>
      </c>
      <c r="E23" s="85">
        <v>2</v>
      </c>
      <c r="F23" s="85" t="s">
        <v>424</v>
      </c>
      <c r="G23" s="85">
        <v>804</v>
      </c>
      <c r="H23" s="85" t="s">
        <v>377</v>
      </c>
      <c r="I23" s="85" t="s">
        <v>378</v>
      </c>
      <c r="J23" s="85" t="s">
        <v>354</v>
      </c>
      <c r="K23" s="85" t="s">
        <v>355</v>
      </c>
      <c r="L23" s="85">
        <v>218</v>
      </c>
      <c r="M23" s="85" t="s">
        <v>356</v>
      </c>
      <c r="N23" s="85" t="s">
        <v>82</v>
      </c>
      <c r="O23" s="85">
        <v>0</v>
      </c>
      <c r="P23" s="85" t="s">
        <v>357</v>
      </c>
      <c r="Q23" s="85" t="s">
        <v>358</v>
      </c>
      <c r="R23" s="85" t="s">
        <v>359</v>
      </c>
      <c r="S23" s="85" t="s">
        <v>360</v>
      </c>
      <c r="T23" s="85" t="b">
        <v>1</v>
      </c>
      <c r="U23" s="85" t="s">
        <v>361</v>
      </c>
      <c r="V23" s="85" t="s">
        <v>362</v>
      </c>
      <c r="W23" s="85">
        <v>6</v>
      </c>
      <c r="X23" s="85" t="b">
        <v>1</v>
      </c>
      <c r="Y23" s="85" t="s">
        <v>363</v>
      </c>
      <c r="Z23" s="85" t="s">
        <v>364</v>
      </c>
      <c r="AA23" s="85" t="s">
        <v>365</v>
      </c>
      <c r="AB23" s="85">
        <v>0</v>
      </c>
      <c r="AC23" s="85" t="s">
        <v>366</v>
      </c>
      <c r="AD23" s="85">
        <v>8</v>
      </c>
      <c r="AE23" s="85" t="s">
        <v>367</v>
      </c>
      <c r="AF23" s="85">
        <v>12618248.300000001</v>
      </c>
      <c r="AG23" s="85" t="b">
        <v>0</v>
      </c>
      <c r="AH23" s="85">
        <v>8</v>
      </c>
      <c r="AI23" s="85" t="s">
        <v>367</v>
      </c>
      <c r="AJ23" s="85">
        <v>12618248.300000001</v>
      </c>
      <c r="AK23" s="85" t="b">
        <v>0</v>
      </c>
      <c r="AL23" s="85">
        <v>12618248.300000001</v>
      </c>
      <c r="AM23" s="85" t="b">
        <v>0</v>
      </c>
      <c r="AN23" s="85">
        <v>0</v>
      </c>
      <c r="AO23" s="85" t="b">
        <v>0</v>
      </c>
      <c r="AP23" s="85">
        <v>12530469.960000001</v>
      </c>
      <c r="AQ23" s="85"/>
      <c r="AR23" s="85">
        <v>12530469.960000001</v>
      </c>
      <c r="AS23" s="85">
        <v>0</v>
      </c>
      <c r="AT23" s="85" t="b">
        <v>0</v>
      </c>
      <c r="AU23" s="85" t="b">
        <v>1</v>
      </c>
    </row>
    <row r="24" spans="1:47" x14ac:dyDescent="0.25">
      <c r="A24" s="85" t="s">
        <v>422</v>
      </c>
      <c r="B24" s="85" t="s">
        <v>354</v>
      </c>
      <c r="C24" s="85">
        <v>20250201</v>
      </c>
      <c r="D24" s="85">
        <v>2025</v>
      </c>
      <c r="E24" s="85">
        <v>2</v>
      </c>
      <c r="F24" s="85" t="s">
        <v>424</v>
      </c>
      <c r="G24" s="85">
        <v>818</v>
      </c>
      <c r="H24" s="85" t="s">
        <v>379</v>
      </c>
      <c r="I24" s="85" t="s">
        <v>380</v>
      </c>
      <c r="J24" s="85" t="s">
        <v>354</v>
      </c>
      <c r="K24" s="85" t="s">
        <v>355</v>
      </c>
      <c r="L24" s="85">
        <v>218</v>
      </c>
      <c r="M24" s="85" t="s">
        <v>356</v>
      </c>
      <c r="N24" s="85" t="s">
        <v>82</v>
      </c>
      <c r="O24" s="85">
        <v>0</v>
      </c>
      <c r="P24" s="85" t="s">
        <v>357</v>
      </c>
      <c r="Q24" s="85" t="s">
        <v>358</v>
      </c>
      <c r="R24" s="85" t="s">
        <v>359</v>
      </c>
      <c r="S24" s="85" t="s">
        <v>360</v>
      </c>
      <c r="T24" s="85" t="b">
        <v>1</v>
      </c>
      <c r="U24" s="85" t="s">
        <v>361</v>
      </c>
      <c r="V24" s="85" t="s">
        <v>362</v>
      </c>
      <c r="W24" s="85">
        <v>6</v>
      </c>
      <c r="X24" s="85" t="b">
        <v>1</v>
      </c>
      <c r="Y24" s="85" t="s">
        <v>363</v>
      </c>
      <c r="Z24" s="85" t="s">
        <v>364</v>
      </c>
      <c r="AA24" s="85" t="s">
        <v>365</v>
      </c>
      <c r="AB24" s="85">
        <v>0</v>
      </c>
      <c r="AC24" s="85" t="s">
        <v>366</v>
      </c>
      <c r="AD24" s="85">
        <v>8</v>
      </c>
      <c r="AE24" s="85" t="s">
        <v>367</v>
      </c>
      <c r="AF24" s="85">
        <v>31891.498</v>
      </c>
      <c r="AG24" s="85" t="b">
        <v>1</v>
      </c>
      <c r="AH24" s="85">
        <v>-1</v>
      </c>
      <c r="AI24" s="85" t="s">
        <v>381</v>
      </c>
      <c r="AJ24" s="85">
        <v>0</v>
      </c>
      <c r="AK24" s="85" t="b">
        <v>0</v>
      </c>
      <c r="AL24" s="85">
        <v>31891.498</v>
      </c>
      <c r="AM24" s="85" t="b">
        <v>1</v>
      </c>
      <c r="AN24" s="85">
        <v>0</v>
      </c>
      <c r="AO24" s="85" t="b">
        <v>0</v>
      </c>
      <c r="AP24" s="85">
        <v>27457.901999999998</v>
      </c>
      <c r="AQ24" s="85"/>
      <c r="AR24" s="85">
        <v>27457.901999999998</v>
      </c>
      <c r="AS24" s="85">
        <v>6</v>
      </c>
      <c r="AT24" s="85" t="b">
        <v>1</v>
      </c>
      <c r="AU24" s="85" t="b">
        <v>0</v>
      </c>
    </row>
    <row r="25" spans="1:47" x14ac:dyDescent="0.25">
      <c r="A25" s="85" t="s">
        <v>422</v>
      </c>
      <c r="B25" s="85" t="s">
        <v>354</v>
      </c>
      <c r="C25" s="85">
        <v>20250301</v>
      </c>
      <c r="D25" s="85">
        <v>2025</v>
      </c>
      <c r="E25" s="85">
        <v>3</v>
      </c>
      <c r="F25" s="85" t="s">
        <v>425</v>
      </c>
      <c r="G25" s="85">
        <v>124</v>
      </c>
      <c r="H25" s="85" t="s">
        <v>352</v>
      </c>
      <c r="I25" s="85" t="s">
        <v>353</v>
      </c>
      <c r="J25" s="85" t="s">
        <v>354</v>
      </c>
      <c r="K25" s="85" t="s">
        <v>355</v>
      </c>
      <c r="L25" s="85">
        <v>218</v>
      </c>
      <c r="M25" s="85" t="s">
        <v>356</v>
      </c>
      <c r="N25" s="85" t="s">
        <v>82</v>
      </c>
      <c r="O25" s="85">
        <v>0</v>
      </c>
      <c r="P25" s="85" t="s">
        <v>357</v>
      </c>
      <c r="Q25" s="85" t="s">
        <v>358</v>
      </c>
      <c r="R25" s="85" t="s">
        <v>359</v>
      </c>
      <c r="S25" s="85" t="s">
        <v>360</v>
      </c>
      <c r="T25" s="85" t="b">
        <v>1</v>
      </c>
      <c r="U25" s="85" t="s">
        <v>361</v>
      </c>
      <c r="V25" s="85" t="s">
        <v>362</v>
      </c>
      <c r="W25" s="85">
        <v>6</v>
      </c>
      <c r="X25" s="85" t="b">
        <v>1</v>
      </c>
      <c r="Y25" s="85" t="s">
        <v>363</v>
      </c>
      <c r="Z25" s="85" t="s">
        <v>364</v>
      </c>
      <c r="AA25" s="85" t="s">
        <v>365</v>
      </c>
      <c r="AB25" s="85">
        <v>0</v>
      </c>
      <c r="AC25" s="85" t="s">
        <v>366</v>
      </c>
      <c r="AD25" s="85">
        <v>8</v>
      </c>
      <c r="AE25" s="85" t="s">
        <v>367</v>
      </c>
      <c r="AF25" s="85">
        <v>5866748</v>
      </c>
      <c r="AG25" s="85" t="b">
        <v>0</v>
      </c>
      <c r="AH25" s="85">
        <v>8</v>
      </c>
      <c r="AI25" s="85" t="s">
        <v>367</v>
      </c>
      <c r="AJ25" s="85">
        <v>5866748</v>
      </c>
      <c r="AK25" s="85" t="b">
        <v>0</v>
      </c>
      <c r="AL25" s="85">
        <v>5866748</v>
      </c>
      <c r="AM25" s="85" t="b">
        <v>0</v>
      </c>
      <c r="AN25" s="85">
        <v>0</v>
      </c>
      <c r="AO25" s="85" t="b">
        <v>0</v>
      </c>
      <c r="AP25" s="85"/>
      <c r="AQ25" s="85">
        <v>5439487.9349999996</v>
      </c>
      <c r="AR25" s="85">
        <v>5439487.9349999996</v>
      </c>
      <c r="AS25" s="85">
        <v>0</v>
      </c>
      <c r="AT25" s="85" t="b">
        <v>0</v>
      </c>
      <c r="AU25" s="85" t="b">
        <v>1</v>
      </c>
    </row>
    <row r="26" spans="1:47" x14ac:dyDescent="0.25">
      <c r="A26" s="85" t="s">
        <v>422</v>
      </c>
      <c r="B26" s="85" t="s">
        <v>354</v>
      </c>
      <c r="C26" s="85">
        <v>20250301</v>
      </c>
      <c r="D26" s="85">
        <v>2025</v>
      </c>
      <c r="E26" s="85">
        <v>3</v>
      </c>
      <c r="F26" s="85" t="s">
        <v>425</v>
      </c>
      <c r="G26" s="85">
        <v>268</v>
      </c>
      <c r="H26" s="85" t="s">
        <v>368</v>
      </c>
      <c r="I26" s="85" t="s">
        <v>287</v>
      </c>
      <c r="J26" s="85" t="s">
        <v>354</v>
      </c>
      <c r="K26" s="85" t="s">
        <v>355</v>
      </c>
      <c r="L26" s="85">
        <v>218</v>
      </c>
      <c r="M26" s="85" t="s">
        <v>356</v>
      </c>
      <c r="N26" s="85" t="s">
        <v>82</v>
      </c>
      <c r="O26" s="85">
        <v>0</v>
      </c>
      <c r="P26" s="85" t="s">
        <v>357</v>
      </c>
      <c r="Q26" s="85" t="s">
        <v>358</v>
      </c>
      <c r="R26" s="85" t="s">
        <v>359</v>
      </c>
      <c r="S26" s="85" t="s">
        <v>360</v>
      </c>
      <c r="T26" s="85" t="b">
        <v>1</v>
      </c>
      <c r="U26" s="85" t="s">
        <v>361</v>
      </c>
      <c r="V26" s="85" t="s">
        <v>362</v>
      </c>
      <c r="W26" s="85">
        <v>6</v>
      </c>
      <c r="X26" s="85" t="b">
        <v>1</v>
      </c>
      <c r="Y26" s="85" t="s">
        <v>363</v>
      </c>
      <c r="Z26" s="85" t="s">
        <v>364</v>
      </c>
      <c r="AA26" s="85" t="s">
        <v>365</v>
      </c>
      <c r="AB26" s="85">
        <v>0</v>
      </c>
      <c r="AC26" s="85" t="s">
        <v>366</v>
      </c>
      <c r="AD26" s="85">
        <v>8</v>
      </c>
      <c r="AE26" s="85" t="s">
        <v>367</v>
      </c>
      <c r="AF26" s="85">
        <v>5611190</v>
      </c>
      <c r="AG26" s="85" t="b">
        <v>0</v>
      </c>
      <c r="AH26" s="85">
        <v>8</v>
      </c>
      <c r="AI26" s="85" t="s">
        <v>367</v>
      </c>
      <c r="AJ26" s="85">
        <v>5611190</v>
      </c>
      <c r="AK26" s="85" t="b">
        <v>0</v>
      </c>
      <c r="AL26" s="85">
        <v>5611190</v>
      </c>
      <c r="AM26" s="85" t="b">
        <v>0</v>
      </c>
      <c r="AN26" s="85">
        <v>0</v>
      </c>
      <c r="AO26" s="85" t="b">
        <v>0</v>
      </c>
      <c r="AP26" s="85">
        <v>5109313.9589999998</v>
      </c>
      <c r="AQ26" s="85"/>
      <c r="AR26" s="85">
        <v>5109313.9589999998</v>
      </c>
      <c r="AS26" s="85">
        <v>0</v>
      </c>
      <c r="AT26" s="85" t="b">
        <v>0</v>
      </c>
      <c r="AU26" s="85" t="b">
        <v>1</v>
      </c>
    </row>
    <row r="27" spans="1:47" x14ac:dyDescent="0.25">
      <c r="A27" s="85" t="s">
        <v>422</v>
      </c>
      <c r="B27" s="85" t="s">
        <v>354</v>
      </c>
      <c r="C27" s="85">
        <v>20250301</v>
      </c>
      <c r="D27" s="85">
        <v>2025</v>
      </c>
      <c r="E27" s="85">
        <v>3</v>
      </c>
      <c r="F27" s="85" t="s">
        <v>425</v>
      </c>
      <c r="G27" s="85">
        <v>344</v>
      </c>
      <c r="H27" s="85" t="s">
        <v>369</v>
      </c>
      <c r="I27" s="85" t="s">
        <v>370</v>
      </c>
      <c r="J27" s="85" t="s">
        <v>354</v>
      </c>
      <c r="K27" s="85" t="s">
        <v>355</v>
      </c>
      <c r="L27" s="85">
        <v>218</v>
      </c>
      <c r="M27" s="85" t="s">
        <v>356</v>
      </c>
      <c r="N27" s="85" t="s">
        <v>82</v>
      </c>
      <c r="O27" s="85">
        <v>0</v>
      </c>
      <c r="P27" s="85" t="s">
        <v>357</v>
      </c>
      <c r="Q27" s="85" t="s">
        <v>358</v>
      </c>
      <c r="R27" s="85" t="s">
        <v>359</v>
      </c>
      <c r="S27" s="85" t="s">
        <v>360</v>
      </c>
      <c r="T27" s="85" t="b">
        <v>1</v>
      </c>
      <c r="U27" s="85" t="s">
        <v>361</v>
      </c>
      <c r="V27" s="85" t="s">
        <v>362</v>
      </c>
      <c r="W27" s="85">
        <v>6</v>
      </c>
      <c r="X27" s="85" t="b">
        <v>1</v>
      </c>
      <c r="Y27" s="85" t="s">
        <v>363</v>
      </c>
      <c r="Z27" s="85" t="s">
        <v>364</v>
      </c>
      <c r="AA27" s="85" t="s">
        <v>365</v>
      </c>
      <c r="AB27" s="85">
        <v>0</v>
      </c>
      <c r="AC27" s="85" t="s">
        <v>366</v>
      </c>
      <c r="AD27" s="85">
        <v>8</v>
      </c>
      <c r="AE27" s="85" t="s">
        <v>367</v>
      </c>
      <c r="AF27" s="85">
        <v>984474</v>
      </c>
      <c r="AG27" s="85" t="b">
        <v>0</v>
      </c>
      <c r="AH27" s="85">
        <v>8</v>
      </c>
      <c r="AI27" s="85" t="s">
        <v>367</v>
      </c>
      <c r="AJ27" s="85">
        <v>984474</v>
      </c>
      <c r="AK27" s="85" t="b">
        <v>0</v>
      </c>
      <c r="AL27" s="85">
        <v>984474</v>
      </c>
      <c r="AM27" s="85" t="b">
        <v>0</v>
      </c>
      <c r="AN27" s="85">
        <v>0</v>
      </c>
      <c r="AO27" s="85" t="b">
        <v>0</v>
      </c>
      <c r="AP27" s="85">
        <v>566144.03700000001</v>
      </c>
      <c r="AQ27" s="85"/>
      <c r="AR27" s="85">
        <v>566144.03700000001</v>
      </c>
      <c r="AS27" s="85">
        <v>0</v>
      </c>
      <c r="AT27" s="85" t="b">
        <v>1</v>
      </c>
      <c r="AU27" s="85" t="b">
        <v>0</v>
      </c>
    </row>
    <row r="28" spans="1:47" x14ac:dyDescent="0.25">
      <c r="A28" s="85" t="s">
        <v>422</v>
      </c>
      <c r="B28" s="85" t="s">
        <v>354</v>
      </c>
      <c r="C28" s="85">
        <v>20250301</v>
      </c>
      <c r="D28" s="85">
        <v>2025</v>
      </c>
      <c r="E28" s="85">
        <v>3</v>
      </c>
      <c r="F28" s="85" t="s">
        <v>425</v>
      </c>
      <c r="G28" s="85">
        <v>417</v>
      </c>
      <c r="H28" s="85" t="s">
        <v>371</v>
      </c>
      <c r="I28" s="85" t="s">
        <v>372</v>
      </c>
      <c r="J28" s="85" t="s">
        <v>354</v>
      </c>
      <c r="K28" s="85" t="s">
        <v>355</v>
      </c>
      <c r="L28" s="85">
        <v>218</v>
      </c>
      <c r="M28" s="85" t="s">
        <v>356</v>
      </c>
      <c r="N28" s="85" t="s">
        <v>82</v>
      </c>
      <c r="O28" s="85">
        <v>0</v>
      </c>
      <c r="P28" s="85" t="s">
        <v>357</v>
      </c>
      <c r="Q28" s="85" t="s">
        <v>358</v>
      </c>
      <c r="R28" s="85" t="s">
        <v>359</v>
      </c>
      <c r="S28" s="85" t="s">
        <v>360</v>
      </c>
      <c r="T28" s="85" t="b">
        <v>1</v>
      </c>
      <c r="U28" s="85" t="s">
        <v>361</v>
      </c>
      <c r="V28" s="85" t="s">
        <v>362</v>
      </c>
      <c r="W28" s="85">
        <v>6</v>
      </c>
      <c r="X28" s="85" t="b">
        <v>1</v>
      </c>
      <c r="Y28" s="85" t="s">
        <v>363</v>
      </c>
      <c r="Z28" s="85" t="s">
        <v>364</v>
      </c>
      <c r="AA28" s="85" t="s">
        <v>365</v>
      </c>
      <c r="AB28" s="85">
        <v>0</v>
      </c>
      <c r="AC28" s="85" t="s">
        <v>366</v>
      </c>
      <c r="AD28" s="85">
        <v>8</v>
      </c>
      <c r="AE28" s="85" t="s">
        <v>367</v>
      </c>
      <c r="AF28" s="85">
        <v>3418430</v>
      </c>
      <c r="AG28" s="85" t="b">
        <v>0</v>
      </c>
      <c r="AH28" s="85">
        <v>8</v>
      </c>
      <c r="AI28" s="85" t="s">
        <v>367</v>
      </c>
      <c r="AJ28" s="85">
        <v>3418430</v>
      </c>
      <c r="AK28" s="85" t="b">
        <v>0</v>
      </c>
      <c r="AL28" s="85">
        <v>3418430</v>
      </c>
      <c r="AM28" s="85" t="b">
        <v>0</v>
      </c>
      <c r="AN28" s="85">
        <v>0</v>
      </c>
      <c r="AO28" s="85" t="b">
        <v>0</v>
      </c>
      <c r="AP28" s="85">
        <v>2674185</v>
      </c>
      <c r="AQ28" s="85"/>
      <c r="AR28" s="85">
        <v>2674185</v>
      </c>
      <c r="AS28" s="85">
        <v>0</v>
      </c>
      <c r="AT28" s="85" t="b">
        <v>0</v>
      </c>
      <c r="AU28" s="85" t="b">
        <v>1</v>
      </c>
    </row>
    <row r="29" spans="1:47" x14ac:dyDescent="0.25">
      <c r="A29" s="85" t="s">
        <v>422</v>
      </c>
      <c r="B29" s="85" t="s">
        <v>354</v>
      </c>
      <c r="C29" s="85">
        <v>20250301</v>
      </c>
      <c r="D29" s="85">
        <v>2025</v>
      </c>
      <c r="E29" s="85">
        <v>3</v>
      </c>
      <c r="F29" s="85" t="s">
        <v>425</v>
      </c>
      <c r="G29" s="85">
        <v>554</v>
      </c>
      <c r="H29" s="85" t="s">
        <v>373</v>
      </c>
      <c r="I29" s="85" t="s">
        <v>374</v>
      </c>
      <c r="J29" s="85" t="s">
        <v>354</v>
      </c>
      <c r="K29" s="85" t="s">
        <v>355</v>
      </c>
      <c r="L29" s="85">
        <v>218</v>
      </c>
      <c r="M29" s="85" t="s">
        <v>356</v>
      </c>
      <c r="N29" s="85" t="s">
        <v>82</v>
      </c>
      <c r="O29" s="85">
        <v>0</v>
      </c>
      <c r="P29" s="85" t="s">
        <v>357</v>
      </c>
      <c r="Q29" s="85" t="s">
        <v>358</v>
      </c>
      <c r="R29" s="85" t="s">
        <v>359</v>
      </c>
      <c r="S29" s="85" t="s">
        <v>360</v>
      </c>
      <c r="T29" s="85" t="b">
        <v>1</v>
      </c>
      <c r="U29" s="85" t="s">
        <v>361</v>
      </c>
      <c r="V29" s="85" t="s">
        <v>362</v>
      </c>
      <c r="W29" s="85">
        <v>6</v>
      </c>
      <c r="X29" s="85" t="b">
        <v>1</v>
      </c>
      <c r="Y29" s="85" t="s">
        <v>363</v>
      </c>
      <c r="Z29" s="85" t="s">
        <v>364</v>
      </c>
      <c r="AA29" s="85" t="s">
        <v>365</v>
      </c>
      <c r="AB29" s="85">
        <v>0</v>
      </c>
      <c r="AC29" s="85" t="s">
        <v>366</v>
      </c>
      <c r="AD29" s="85">
        <v>8</v>
      </c>
      <c r="AE29" s="85" t="s">
        <v>367</v>
      </c>
      <c r="AF29" s="85">
        <v>6557170</v>
      </c>
      <c r="AG29" s="85" t="b">
        <v>0</v>
      </c>
      <c r="AH29" s="85">
        <v>8</v>
      </c>
      <c r="AI29" s="85" t="s">
        <v>367</v>
      </c>
      <c r="AJ29" s="85">
        <v>6557170</v>
      </c>
      <c r="AK29" s="85" t="b">
        <v>0</v>
      </c>
      <c r="AL29" s="85">
        <v>6557170</v>
      </c>
      <c r="AM29" s="85" t="b">
        <v>0</v>
      </c>
      <c r="AN29" s="85">
        <v>7085080</v>
      </c>
      <c r="AO29" s="85" t="b">
        <v>0</v>
      </c>
      <c r="AP29" s="85">
        <v>6126407.4970000004</v>
      </c>
      <c r="AQ29" s="85">
        <v>4280729.7819999997</v>
      </c>
      <c r="AR29" s="85">
        <v>6126407.4970000004</v>
      </c>
      <c r="AS29" s="85">
        <v>0</v>
      </c>
      <c r="AT29" s="85" t="b">
        <v>1</v>
      </c>
      <c r="AU29" s="85" t="b">
        <v>0</v>
      </c>
    </row>
    <row r="30" spans="1:47" x14ac:dyDescent="0.25">
      <c r="A30" s="85" t="s">
        <v>422</v>
      </c>
      <c r="B30" s="85" t="s">
        <v>354</v>
      </c>
      <c r="C30" s="85">
        <v>20250301</v>
      </c>
      <c r="D30" s="85">
        <v>2025</v>
      </c>
      <c r="E30" s="85">
        <v>3</v>
      </c>
      <c r="F30" s="85" t="s">
        <v>425</v>
      </c>
      <c r="G30" s="85">
        <v>792</v>
      </c>
      <c r="H30" s="85" t="s">
        <v>375</v>
      </c>
      <c r="I30" s="85" t="s">
        <v>376</v>
      </c>
      <c r="J30" s="85" t="s">
        <v>354</v>
      </c>
      <c r="K30" s="85" t="s">
        <v>355</v>
      </c>
      <c r="L30" s="85">
        <v>218</v>
      </c>
      <c r="M30" s="85" t="s">
        <v>356</v>
      </c>
      <c r="N30" s="85" t="s">
        <v>82</v>
      </c>
      <c r="O30" s="85">
        <v>0</v>
      </c>
      <c r="P30" s="85" t="s">
        <v>357</v>
      </c>
      <c r="Q30" s="85" t="s">
        <v>358</v>
      </c>
      <c r="R30" s="85" t="s">
        <v>359</v>
      </c>
      <c r="S30" s="85" t="s">
        <v>360</v>
      </c>
      <c r="T30" s="85" t="b">
        <v>1</v>
      </c>
      <c r="U30" s="85" t="s">
        <v>361</v>
      </c>
      <c r="V30" s="85" t="s">
        <v>362</v>
      </c>
      <c r="W30" s="85">
        <v>6</v>
      </c>
      <c r="X30" s="85" t="b">
        <v>1</v>
      </c>
      <c r="Y30" s="85" t="s">
        <v>363</v>
      </c>
      <c r="Z30" s="85" t="s">
        <v>364</v>
      </c>
      <c r="AA30" s="85" t="s">
        <v>365</v>
      </c>
      <c r="AB30" s="85">
        <v>0</v>
      </c>
      <c r="AC30" s="85" t="s">
        <v>366</v>
      </c>
      <c r="AD30" s="85">
        <v>8</v>
      </c>
      <c r="AE30" s="85" t="s">
        <v>367</v>
      </c>
      <c r="AF30" s="85">
        <v>12877600</v>
      </c>
      <c r="AG30" s="85" t="b">
        <v>0</v>
      </c>
      <c r="AH30" s="85">
        <v>8</v>
      </c>
      <c r="AI30" s="85" t="s">
        <v>367</v>
      </c>
      <c r="AJ30" s="85">
        <v>12877600</v>
      </c>
      <c r="AK30" s="85" t="b">
        <v>0</v>
      </c>
      <c r="AL30" s="85">
        <v>12877600</v>
      </c>
      <c r="AM30" s="85" t="b">
        <v>0</v>
      </c>
      <c r="AN30" s="85">
        <v>0</v>
      </c>
      <c r="AO30" s="85" t="b">
        <v>0</v>
      </c>
      <c r="AP30" s="85">
        <v>12443474</v>
      </c>
      <c r="AQ30" s="85">
        <v>11744385</v>
      </c>
      <c r="AR30" s="85">
        <v>12443474</v>
      </c>
      <c r="AS30" s="85">
        <v>0</v>
      </c>
      <c r="AT30" s="85" t="b">
        <v>0</v>
      </c>
      <c r="AU30" s="85" t="b">
        <v>1</v>
      </c>
    </row>
    <row r="31" spans="1:47" x14ac:dyDescent="0.25">
      <c r="A31" s="85" t="s">
        <v>422</v>
      </c>
      <c r="B31" s="85" t="s">
        <v>354</v>
      </c>
      <c r="C31" s="85">
        <v>20250301</v>
      </c>
      <c r="D31" s="85">
        <v>2025</v>
      </c>
      <c r="E31" s="85">
        <v>3</v>
      </c>
      <c r="F31" s="85" t="s">
        <v>425</v>
      </c>
      <c r="G31" s="85">
        <v>804</v>
      </c>
      <c r="H31" s="85" t="s">
        <v>377</v>
      </c>
      <c r="I31" s="85" t="s">
        <v>378</v>
      </c>
      <c r="J31" s="85" t="s">
        <v>354</v>
      </c>
      <c r="K31" s="85" t="s">
        <v>355</v>
      </c>
      <c r="L31" s="85">
        <v>218</v>
      </c>
      <c r="M31" s="85" t="s">
        <v>356</v>
      </c>
      <c r="N31" s="85" t="s">
        <v>82</v>
      </c>
      <c r="O31" s="85">
        <v>0</v>
      </c>
      <c r="P31" s="85" t="s">
        <v>357</v>
      </c>
      <c r="Q31" s="85" t="s">
        <v>358</v>
      </c>
      <c r="R31" s="85" t="s">
        <v>359</v>
      </c>
      <c r="S31" s="85" t="s">
        <v>360</v>
      </c>
      <c r="T31" s="85" t="b">
        <v>1</v>
      </c>
      <c r="U31" s="85" t="s">
        <v>361</v>
      </c>
      <c r="V31" s="85" t="s">
        <v>362</v>
      </c>
      <c r="W31" s="85">
        <v>6</v>
      </c>
      <c r="X31" s="85" t="b">
        <v>1</v>
      </c>
      <c r="Y31" s="85" t="s">
        <v>363</v>
      </c>
      <c r="Z31" s="85" t="s">
        <v>364</v>
      </c>
      <c r="AA31" s="85" t="s">
        <v>365</v>
      </c>
      <c r="AB31" s="85">
        <v>0</v>
      </c>
      <c r="AC31" s="85" t="s">
        <v>366</v>
      </c>
      <c r="AD31" s="85">
        <v>8</v>
      </c>
      <c r="AE31" s="85" t="s">
        <v>367</v>
      </c>
      <c r="AF31" s="85">
        <v>11531154.1</v>
      </c>
      <c r="AG31" s="85" t="b">
        <v>0</v>
      </c>
      <c r="AH31" s="85">
        <v>8</v>
      </c>
      <c r="AI31" s="85" t="s">
        <v>367</v>
      </c>
      <c r="AJ31" s="85">
        <v>11531154.1</v>
      </c>
      <c r="AK31" s="85" t="b">
        <v>0</v>
      </c>
      <c r="AL31" s="85">
        <v>11531154.1</v>
      </c>
      <c r="AM31" s="85" t="b">
        <v>0</v>
      </c>
      <c r="AN31" s="85">
        <v>0</v>
      </c>
      <c r="AO31" s="85" t="b">
        <v>0</v>
      </c>
      <c r="AP31" s="85">
        <v>12353598.689999999</v>
      </c>
      <c r="AQ31" s="85"/>
      <c r="AR31" s="85">
        <v>12353598.689999999</v>
      </c>
      <c r="AS31" s="85">
        <v>0</v>
      </c>
      <c r="AT31" s="85" t="b">
        <v>0</v>
      </c>
      <c r="AU31" s="85" t="b">
        <v>1</v>
      </c>
    </row>
    <row r="32" spans="1:47" x14ac:dyDescent="0.25">
      <c r="A32" s="85" t="s">
        <v>422</v>
      </c>
      <c r="B32" s="85" t="s">
        <v>354</v>
      </c>
      <c r="C32" s="85">
        <v>20250301</v>
      </c>
      <c r="D32" s="85">
        <v>2025</v>
      </c>
      <c r="E32" s="85">
        <v>3</v>
      </c>
      <c r="F32" s="85" t="s">
        <v>425</v>
      </c>
      <c r="G32" s="85">
        <v>818</v>
      </c>
      <c r="H32" s="85" t="s">
        <v>379</v>
      </c>
      <c r="I32" s="85" t="s">
        <v>380</v>
      </c>
      <c r="J32" s="85" t="s">
        <v>354</v>
      </c>
      <c r="K32" s="85" t="s">
        <v>355</v>
      </c>
      <c r="L32" s="85">
        <v>218</v>
      </c>
      <c r="M32" s="85" t="s">
        <v>356</v>
      </c>
      <c r="N32" s="85" t="s">
        <v>82</v>
      </c>
      <c r="O32" s="85">
        <v>0</v>
      </c>
      <c r="P32" s="85" t="s">
        <v>357</v>
      </c>
      <c r="Q32" s="85" t="s">
        <v>358</v>
      </c>
      <c r="R32" s="85" t="s">
        <v>359</v>
      </c>
      <c r="S32" s="85" t="s">
        <v>360</v>
      </c>
      <c r="T32" s="85" t="b">
        <v>1</v>
      </c>
      <c r="U32" s="85" t="s">
        <v>361</v>
      </c>
      <c r="V32" s="85" t="s">
        <v>362</v>
      </c>
      <c r="W32" s="85">
        <v>6</v>
      </c>
      <c r="X32" s="85" t="b">
        <v>1</v>
      </c>
      <c r="Y32" s="85" t="s">
        <v>363</v>
      </c>
      <c r="Z32" s="85" t="s">
        <v>364</v>
      </c>
      <c r="AA32" s="85" t="s">
        <v>365</v>
      </c>
      <c r="AB32" s="85">
        <v>0</v>
      </c>
      <c r="AC32" s="85" t="s">
        <v>366</v>
      </c>
      <c r="AD32" s="85">
        <v>8</v>
      </c>
      <c r="AE32" s="85" t="s">
        <v>367</v>
      </c>
      <c r="AF32" s="85">
        <v>158360.274</v>
      </c>
      <c r="AG32" s="85" t="b">
        <v>1</v>
      </c>
      <c r="AH32" s="85">
        <v>-1</v>
      </c>
      <c r="AI32" s="85" t="s">
        <v>381</v>
      </c>
      <c r="AJ32" s="85">
        <v>0</v>
      </c>
      <c r="AK32" s="85" t="b">
        <v>0</v>
      </c>
      <c r="AL32" s="85">
        <v>158360.274</v>
      </c>
      <c r="AM32" s="85" t="b">
        <v>1</v>
      </c>
      <c r="AN32" s="85">
        <v>0</v>
      </c>
      <c r="AO32" s="85" t="b">
        <v>0</v>
      </c>
      <c r="AP32" s="85">
        <v>136344.83199999999</v>
      </c>
      <c r="AQ32" s="85"/>
      <c r="AR32" s="85">
        <v>136344.83199999999</v>
      </c>
      <c r="AS32" s="85">
        <v>6</v>
      </c>
      <c r="AT32" s="85" t="b">
        <v>1</v>
      </c>
      <c r="AU32" s="85" t="b">
        <v>0</v>
      </c>
    </row>
    <row r="33" spans="1:47" x14ac:dyDescent="0.25">
      <c r="A33" s="85" t="s">
        <v>422</v>
      </c>
      <c r="B33" s="85" t="s">
        <v>354</v>
      </c>
      <c r="C33" s="85">
        <v>20250401</v>
      </c>
      <c r="D33" s="85">
        <v>2025</v>
      </c>
      <c r="E33" s="85">
        <v>4</v>
      </c>
      <c r="F33" s="85" t="s">
        <v>426</v>
      </c>
      <c r="G33" s="85">
        <v>124</v>
      </c>
      <c r="H33" s="85" t="s">
        <v>352</v>
      </c>
      <c r="I33" s="85" t="s">
        <v>353</v>
      </c>
      <c r="J33" s="85" t="s">
        <v>354</v>
      </c>
      <c r="K33" s="85" t="s">
        <v>355</v>
      </c>
      <c r="L33" s="85">
        <v>218</v>
      </c>
      <c r="M33" s="85" t="s">
        <v>356</v>
      </c>
      <c r="N33" s="85" t="s">
        <v>82</v>
      </c>
      <c r="O33" s="85">
        <v>0</v>
      </c>
      <c r="P33" s="85" t="s">
        <v>357</v>
      </c>
      <c r="Q33" s="85" t="s">
        <v>358</v>
      </c>
      <c r="R33" s="85" t="s">
        <v>359</v>
      </c>
      <c r="S33" s="85" t="s">
        <v>360</v>
      </c>
      <c r="T33" s="85" t="b">
        <v>1</v>
      </c>
      <c r="U33" s="85" t="s">
        <v>361</v>
      </c>
      <c r="V33" s="85" t="s">
        <v>362</v>
      </c>
      <c r="W33" s="85">
        <v>6</v>
      </c>
      <c r="X33" s="85" t="b">
        <v>1</v>
      </c>
      <c r="Y33" s="85" t="s">
        <v>363</v>
      </c>
      <c r="Z33" s="85" t="s">
        <v>364</v>
      </c>
      <c r="AA33" s="85" t="s">
        <v>365</v>
      </c>
      <c r="AB33" s="85">
        <v>0</v>
      </c>
      <c r="AC33" s="85" t="s">
        <v>366</v>
      </c>
      <c r="AD33" s="85">
        <v>8</v>
      </c>
      <c r="AE33" s="85" t="s">
        <v>367</v>
      </c>
      <c r="AF33" s="85">
        <v>5845704</v>
      </c>
      <c r="AG33" s="85" t="b">
        <v>0</v>
      </c>
      <c r="AH33" s="85">
        <v>8</v>
      </c>
      <c r="AI33" s="85" t="s">
        <v>367</v>
      </c>
      <c r="AJ33" s="85">
        <v>5845704</v>
      </c>
      <c r="AK33" s="85" t="b">
        <v>0</v>
      </c>
      <c r="AL33" s="85">
        <v>5845704</v>
      </c>
      <c r="AM33" s="85" t="b">
        <v>0</v>
      </c>
      <c r="AN33" s="85">
        <v>0</v>
      </c>
      <c r="AO33" s="85" t="b">
        <v>0</v>
      </c>
      <c r="AP33" s="85"/>
      <c r="AQ33" s="85">
        <v>5521095.4550000001</v>
      </c>
      <c r="AR33" s="85">
        <v>5521095.4550000001</v>
      </c>
      <c r="AS33" s="85">
        <v>0</v>
      </c>
      <c r="AT33" s="85" t="b">
        <v>0</v>
      </c>
      <c r="AU33" s="85" t="b">
        <v>1</v>
      </c>
    </row>
    <row r="34" spans="1:47" x14ac:dyDescent="0.25">
      <c r="A34" s="85" t="s">
        <v>422</v>
      </c>
      <c r="B34" s="85" t="s">
        <v>354</v>
      </c>
      <c r="C34" s="85">
        <v>20250401</v>
      </c>
      <c r="D34" s="85">
        <v>2025</v>
      </c>
      <c r="E34" s="85">
        <v>4</v>
      </c>
      <c r="F34" s="85" t="s">
        <v>426</v>
      </c>
      <c r="G34" s="85">
        <v>268</v>
      </c>
      <c r="H34" s="85" t="s">
        <v>368</v>
      </c>
      <c r="I34" s="85" t="s">
        <v>287</v>
      </c>
      <c r="J34" s="85" t="s">
        <v>354</v>
      </c>
      <c r="K34" s="85" t="s">
        <v>355</v>
      </c>
      <c r="L34" s="85">
        <v>218</v>
      </c>
      <c r="M34" s="85" t="s">
        <v>356</v>
      </c>
      <c r="N34" s="85" t="s">
        <v>82</v>
      </c>
      <c r="O34" s="85">
        <v>0</v>
      </c>
      <c r="P34" s="85" t="s">
        <v>357</v>
      </c>
      <c r="Q34" s="85" t="s">
        <v>358</v>
      </c>
      <c r="R34" s="85" t="s">
        <v>359</v>
      </c>
      <c r="S34" s="85" t="s">
        <v>360</v>
      </c>
      <c r="T34" s="85" t="b">
        <v>1</v>
      </c>
      <c r="U34" s="85" t="s">
        <v>361</v>
      </c>
      <c r="V34" s="85" t="s">
        <v>362</v>
      </c>
      <c r="W34" s="85">
        <v>6</v>
      </c>
      <c r="X34" s="85" t="b">
        <v>1</v>
      </c>
      <c r="Y34" s="85" t="s">
        <v>363</v>
      </c>
      <c r="Z34" s="85" t="s">
        <v>364</v>
      </c>
      <c r="AA34" s="85" t="s">
        <v>365</v>
      </c>
      <c r="AB34" s="85">
        <v>0</v>
      </c>
      <c r="AC34" s="85" t="s">
        <v>366</v>
      </c>
      <c r="AD34" s="85">
        <v>8</v>
      </c>
      <c r="AE34" s="85" t="s">
        <v>367</v>
      </c>
      <c r="AF34" s="85">
        <v>4493760</v>
      </c>
      <c r="AG34" s="85" t="b">
        <v>0</v>
      </c>
      <c r="AH34" s="85">
        <v>8</v>
      </c>
      <c r="AI34" s="85" t="s">
        <v>367</v>
      </c>
      <c r="AJ34" s="85">
        <v>4493760</v>
      </c>
      <c r="AK34" s="85" t="b">
        <v>0</v>
      </c>
      <c r="AL34" s="85">
        <v>4493760</v>
      </c>
      <c r="AM34" s="85" t="b">
        <v>0</v>
      </c>
      <c r="AN34" s="85">
        <v>0</v>
      </c>
      <c r="AO34" s="85" t="b">
        <v>0</v>
      </c>
      <c r="AP34" s="85">
        <v>4483830.5920000002</v>
      </c>
      <c r="AQ34" s="85"/>
      <c r="AR34" s="85">
        <v>4483830.5920000002</v>
      </c>
      <c r="AS34" s="85">
        <v>0</v>
      </c>
      <c r="AT34" s="85" t="b">
        <v>0</v>
      </c>
      <c r="AU34" s="85" t="b">
        <v>1</v>
      </c>
    </row>
    <row r="35" spans="1:47" x14ac:dyDescent="0.25">
      <c r="A35" s="85" t="s">
        <v>422</v>
      </c>
      <c r="B35" s="85" t="s">
        <v>354</v>
      </c>
      <c r="C35" s="85">
        <v>20250401</v>
      </c>
      <c r="D35" s="85">
        <v>2025</v>
      </c>
      <c r="E35" s="85">
        <v>4</v>
      </c>
      <c r="F35" s="85" t="s">
        <v>426</v>
      </c>
      <c r="G35" s="85">
        <v>344</v>
      </c>
      <c r="H35" s="85" t="s">
        <v>369</v>
      </c>
      <c r="I35" s="85" t="s">
        <v>370</v>
      </c>
      <c r="J35" s="85" t="s">
        <v>354</v>
      </c>
      <c r="K35" s="85" t="s">
        <v>355</v>
      </c>
      <c r="L35" s="85">
        <v>218</v>
      </c>
      <c r="M35" s="85" t="s">
        <v>356</v>
      </c>
      <c r="N35" s="85" t="s">
        <v>82</v>
      </c>
      <c r="O35" s="85">
        <v>0</v>
      </c>
      <c r="P35" s="85" t="s">
        <v>357</v>
      </c>
      <c r="Q35" s="85" t="s">
        <v>358</v>
      </c>
      <c r="R35" s="85" t="s">
        <v>359</v>
      </c>
      <c r="S35" s="85" t="s">
        <v>360</v>
      </c>
      <c r="T35" s="85" t="b">
        <v>1</v>
      </c>
      <c r="U35" s="85" t="s">
        <v>361</v>
      </c>
      <c r="V35" s="85" t="s">
        <v>362</v>
      </c>
      <c r="W35" s="85">
        <v>6</v>
      </c>
      <c r="X35" s="85" t="b">
        <v>1</v>
      </c>
      <c r="Y35" s="85" t="s">
        <v>363</v>
      </c>
      <c r="Z35" s="85" t="s">
        <v>364</v>
      </c>
      <c r="AA35" s="85" t="s">
        <v>365</v>
      </c>
      <c r="AB35" s="85">
        <v>0</v>
      </c>
      <c r="AC35" s="85" t="s">
        <v>366</v>
      </c>
      <c r="AD35" s="85">
        <v>8</v>
      </c>
      <c r="AE35" s="85" t="s">
        <v>367</v>
      </c>
      <c r="AF35" s="85">
        <v>916242</v>
      </c>
      <c r="AG35" s="85" t="b">
        <v>0</v>
      </c>
      <c r="AH35" s="85">
        <v>8</v>
      </c>
      <c r="AI35" s="85" t="s">
        <v>367</v>
      </c>
      <c r="AJ35" s="85">
        <v>916242</v>
      </c>
      <c r="AK35" s="85" t="b">
        <v>0</v>
      </c>
      <c r="AL35" s="85">
        <v>916242</v>
      </c>
      <c r="AM35" s="85" t="b">
        <v>0</v>
      </c>
      <c r="AN35" s="85">
        <v>0</v>
      </c>
      <c r="AO35" s="85" t="b">
        <v>0</v>
      </c>
      <c r="AP35" s="85">
        <v>526228.97400000005</v>
      </c>
      <c r="AQ35" s="85"/>
      <c r="AR35" s="85">
        <v>526228.97400000005</v>
      </c>
      <c r="AS35" s="85">
        <v>0</v>
      </c>
      <c r="AT35" s="85" t="b">
        <v>1</v>
      </c>
      <c r="AU35" s="85" t="b">
        <v>0</v>
      </c>
    </row>
    <row r="36" spans="1:47" x14ac:dyDescent="0.25">
      <c r="A36" s="85" t="s">
        <v>422</v>
      </c>
      <c r="B36" s="85" t="s">
        <v>354</v>
      </c>
      <c r="C36" s="85">
        <v>20250401</v>
      </c>
      <c r="D36" s="85">
        <v>2025</v>
      </c>
      <c r="E36" s="85">
        <v>4</v>
      </c>
      <c r="F36" s="85" t="s">
        <v>426</v>
      </c>
      <c r="G36" s="85">
        <v>417</v>
      </c>
      <c r="H36" s="85" t="s">
        <v>371</v>
      </c>
      <c r="I36" s="85" t="s">
        <v>372</v>
      </c>
      <c r="J36" s="85" t="s">
        <v>354</v>
      </c>
      <c r="K36" s="85" t="s">
        <v>355</v>
      </c>
      <c r="L36" s="85">
        <v>218</v>
      </c>
      <c r="M36" s="85" t="s">
        <v>356</v>
      </c>
      <c r="N36" s="85" t="s">
        <v>82</v>
      </c>
      <c r="O36" s="85">
        <v>0</v>
      </c>
      <c r="P36" s="85" t="s">
        <v>357</v>
      </c>
      <c r="Q36" s="85" t="s">
        <v>358</v>
      </c>
      <c r="R36" s="85" t="s">
        <v>359</v>
      </c>
      <c r="S36" s="85" t="s">
        <v>360</v>
      </c>
      <c r="T36" s="85" t="b">
        <v>1</v>
      </c>
      <c r="U36" s="85" t="s">
        <v>361</v>
      </c>
      <c r="V36" s="85" t="s">
        <v>362</v>
      </c>
      <c r="W36" s="85">
        <v>6</v>
      </c>
      <c r="X36" s="85" t="b">
        <v>1</v>
      </c>
      <c r="Y36" s="85" t="s">
        <v>363</v>
      </c>
      <c r="Z36" s="85" t="s">
        <v>364</v>
      </c>
      <c r="AA36" s="85" t="s">
        <v>365</v>
      </c>
      <c r="AB36" s="85">
        <v>0</v>
      </c>
      <c r="AC36" s="85" t="s">
        <v>366</v>
      </c>
      <c r="AD36" s="85">
        <v>8</v>
      </c>
      <c r="AE36" s="85" t="s">
        <v>367</v>
      </c>
      <c r="AF36" s="85">
        <v>3804850</v>
      </c>
      <c r="AG36" s="85" t="b">
        <v>0</v>
      </c>
      <c r="AH36" s="85">
        <v>8</v>
      </c>
      <c r="AI36" s="85" t="s">
        <v>367</v>
      </c>
      <c r="AJ36" s="85">
        <v>3804850</v>
      </c>
      <c r="AK36" s="85" t="b">
        <v>0</v>
      </c>
      <c r="AL36" s="85">
        <v>3804850</v>
      </c>
      <c r="AM36" s="85" t="b">
        <v>0</v>
      </c>
      <c r="AN36" s="85">
        <v>0</v>
      </c>
      <c r="AO36" s="85" t="b">
        <v>0</v>
      </c>
      <c r="AP36" s="85">
        <v>3063288</v>
      </c>
      <c r="AQ36" s="85"/>
      <c r="AR36" s="85">
        <v>3063288</v>
      </c>
      <c r="AS36" s="85">
        <v>0</v>
      </c>
      <c r="AT36" s="85" t="b">
        <v>0</v>
      </c>
      <c r="AU36" s="85" t="b">
        <v>1</v>
      </c>
    </row>
    <row r="37" spans="1:47" x14ac:dyDescent="0.25">
      <c r="A37" s="85" t="s">
        <v>422</v>
      </c>
      <c r="B37" s="85" t="s">
        <v>354</v>
      </c>
      <c r="C37" s="85">
        <v>20250401</v>
      </c>
      <c r="D37" s="85">
        <v>2025</v>
      </c>
      <c r="E37" s="85">
        <v>4</v>
      </c>
      <c r="F37" s="85" t="s">
        <v>426</v>
      </c>
      <c r="G37" s="85">
        <v>554</v>
      </c>
      <c r="H37" s="85" t="s">
        <v>373</v>
      </c>
      <c r="I37" s="85" t="s">
        <v>374</v>
      </c>
      <c r="J37" s="85" t="s">
        <v>354</v>
      </c>
      <c r="K37" s="85" t="s">
        <v>355</v>
      </c>
      <c r="L37" s="85">
        <v>218</v>
      </c>
      <c r="M37" s="85" t="s">
        <v>356</v>
      </c>
      <c r="N37" s="85" t="s">
        <v>82</v>
      </c>
      <c r="O37" s="85">
        <v>0</v>
      </c>
      <c r="P37" s="85" t="s">
        <v>357</v>
      </c>
      <c r="Q37" s="85" t="s">
        <v>358</v>
      </c>
      <c r="R37" s="85" t="s">
        <v>359</v>
      </c>
      <c r="S37" s="85" t="s">
        <v>360</v>
      </c>
      <c r="T37" s="85" t="b">
        <v>1</v>
      </c>
      <c r="U37" s="85" t="s">
        <v>361</v>
      </c>
      <c r="V37" s="85" t="s">
        <v>362</v>
      </c>
      <c r="W37" s="85">
        <v>6</v>
      </c>
      <c r="X37" s="85" t="b">
        <v>1</v>
      </c>
      <c r="Y37" s="85" t="s">
        <v>363</v>
      </c>
      <c r="Z37" s="85" t="s">
        <v>364</v>
      </c>
      <c r="AA37" s="85" t="s">
        <v>365</v>
      </c>
      <c r="AB37" s="85">
        <v>0</v>
      </c>
      <c r="AC37" s="85" t="s">
        <v>366</v>
      </c>
      <c r="AD37" s="85">
        <v>8</v>
      </c>
      <c r="AE37" s="85" t="s">
        <v>367</v>
      </c>
      <c r="AF37" s="85">
        <v>5044843</v>
      </c>
      <c r="AG37" s="85" t="b">
        <v>0</v>
      </c>
      <c r="AH37" s="85">
        <v>8</v>
      </c>
      <c r="AI37" s="85" t="s">
        <v>367</v>
      </c>
      <c r="AJ37" s="85">
        <v>5044843</v>
      </c>
      <c r="AK37" s="85" t="b">
        <v>0</v>
      </c>
      <c r="AL37" s="85">
        <v>5044843</v>
      </c>
      <c r="AM37" s="85" t="b">
        <v>0</v>
      </c>
      <c r="AN37" s="85">
        <v>5449073</v>
      </c>
      <c r="AO37" s="85" t="b">
        <v>0</v>
      </c>
      <c r="AP37" s="85">
        <v>4804875.0920000002</v>
      </c>
      <c r="AQ37" s="85">
        <v>3386471.145</v>
      </c>
      <c r="AR37" s="85">
        <v>4804875.0920000002</v>
      </c>
      <c r="AS37" s="85">
        <v>0</v>
      </c>
      <c r="AT37" s="85" t="b">
        <v>1</v>
      </c>
      <c r="AU37" s="85" t="b">
        <v>0</v>
      </c>
    </row>
    <row r="38" spans="1:47" x14ac:dyDescent="0.25">
      <c r="A38" s="85" t="s">
        <v>422</v>
      </c>
      <c r="B38" s="85" t="s">
        <v>354</v>
      </c>
      <c r="C38" s="85">
        <v>20250401</v>
      </c>
      <c r="D38" s="85">
        <v>2025</v>
      </c>
      <c r="E38" s="85">
        <v>4</v>
      </c>
      <c r="F38" s="85" t="s">
        <v>426</v>
      </c>
      <c r="G38" s="85">
        <v>792</v>
      </c>
      <c r="H38" s="85" t="s">
        <v>375</v>
      </c>
      <c r="I38" s="85" t="s">
        <v>376</v>
      </c>
      <c r="J38" s="85" t="s">
        <v>354</v>
      </c>
      <c r="K38" s="85" t="s">
        <v>355</v>
      </c>
      <c r="L38" s="85">
        <v>218</v>
      </c>
      <c r="M38" s="85" t="s">
        <v>356</v>
      </c>
      <c r="N38" s="85" t="s">
        <v>82</v>
      </c>
      <c r="O38" s="85">
        <v>0</v>
      </c>
      <c r="P38" s="85" t="s">
        <v>357</v>
      </c>
      <c r="Q38" s="85" t="s">
        <v>358</v>
      </c>
      <c r="R38" s="85" t="s">
        <v>359</v>
      </c>
      <c r="S38" s="85" t="s">
        <v>360</v>
      </c>
      <c r="T38" s="85" t="b">
        <v>1</v>
      </c>
      <c r="U38" s="85" t="s">
        <v>361</v>
      </c>
      <c r="V38" s="85" t="s">
        <v>362</v>
      </c>
      <c r="W38" s="85">
        <v>6</v>
      </c>
      <c r="X38" s="85" t="b">
        <v>1</v>
      </c>
      <c r="Y38" s="85" t="s">
        <v>363</v>
      </c>
      <c r="Z38" s="85" t="s">
        <v>364</v>
      </c>
      <c r="AA38" s="85" t="s">
        <v>365</v>
      </c>
      <c r="AB38" s="85">
        <v>0</v>
      </c>
      <c r="AC38" s="85" t="s">
        <v>366</v>
      </c>
      <c r="AD38" s="85">
        <v>8</v>
      </c>
      <c r="AE38" s="85" t="s">
        <v>367</v>
      </c>
      <c r="AF38" s="85">
        <v>17304060</v>
      </c>
      <c r="AG38" s="85" t="b">
        <v>0</v>
      </c>
      <c r="AH38" s="85">
        <v>8</v>
      </c>
      <c r="AI38" s="85" t="s">
        <v>367</v>
      </c>
      <c r="AJ38" s="85">
        <v>17304060</v>
      </c>
      <c r="AK38" s="85" t="b">
        <v>0</v>
      </c>
      <c r="AL38" s="85">
        <v>17304060</v>
      </c>
      <c r="AM38" s="85" t="b">
        <v>0</v>
      </c>
      <c r="AN38" s="85">
        <v>0</v>
      </c>
      <c r="AO38" s="85" t="b">
        <v>0</v>
      </c>
      <c r="AP38" s="85">
        <v>17213402</v>
      </c>
      <c r="AQ38" s="85">
        <v>16269129</v>
      </c>
      <c r="AR38" s="85">
        <v>17213402</v>
      </c>
      <c r="AS38" s="85">
        <v>0</v>
      </c>
      <c r="AT38" s="85" t="b">
        <v>0</v>
      </c>
      <c r="AU38" s="85" t="b">
        <v>1</v>
      </c>
    </row>
    <row r="39" spans="1:47" x14ac:dyDescent="0.25">
      <c r="A39" s="85" t="s">
        <v>422</v>
      </c>
      <c r="B39" s="85" t="s">
        <v>354</v>
      </c>
      <c r="C39" s="85">
        <v>20250401</v>
      </c>
      <c r="D39" s="85">
        <v>2025</v>
      </c>
      <c r="E39" s="85">
        <v>4</v>
      </c>
      <c r="F39" s="85" t="s">
        <v>426</v>
      </c>
      <c r="G39" s="85">
        <v>804</v>
      </c>
      <c r="H39" s="85" t="s">
        <v>377</v>
      </c>
      <c r="I39" s="85" t="s">
        <v>378</v>
      </c>
      <c r="J39" s="85" t="s">
        <v>354</v>
      </c>
      <c r="K39" s="85" t="s">
        <v>355</v>
      </c>
      <c r="L39" s="85">
        <v>218</v>
      </c>
      <c r="M39" s="85" t="s">
        <v>356</v>
      </c>
      <c r="N39" s="85" t="s">
        <v>82</v>
      </c>
      <c r="O39" s="85">
        <v>0</v>
      </c>
      <c r="P39" s="85" t="s">
        <v>357</v>
      </c>
      <c r="Q39" s="85" t="s">
        <v>358</v>
      </c>
      <c r="R39" s="85" t="s">
        <v>359</v>
      </c>
      <c r="S39" s="85" t="s">
        <v>360</v>
      </c>
      <c r="T39" s="85" t="b">
        <v>1</v>
      </c>
      <c r="U39" s="85" t="s">
        <v>361</v>
      </c>
      <c r="V39" s="85" t="s">
        <v>362</v>
      </c>
      <c r="W39" s="85">
        <v>6</v>
      </c>
      <c r="X39" s="85" t="b">
        <v>1</v>
      </c>
      <c r="Y39" s="85" t="s">
        <v>363</v>
      </c>
      <c r="Z39" s="85" t="s">
        <v>364</v>
      </c>
      <c r="AA39" s="85" t="s">
        <v>365</v>
      </c>
      <c r="AB39" s="85">
        <v>0</v>
      </c>
      <c r="AC39" s="85" t="s">
        <v>366</v>
      </c>
      <c r="AD39" s="85">
        <v>8</v>
      </c>
      <c r="AE39" s="85" t="s">
        <v>367</v>
      </c>
      <c r="AF39" s="85">
        <v>10146902.300000001</v>
      </c>
      <c r="AG39" s="85" t="b">
        <v>0</v>
      </c>
      <c r="AH39" s="85">
        <v>8</v>
      </c>
      <c r="AI39" s="85" t="s">
        <v>367</v>
      </c>
      <c r="AJ39" s="85">
        <v>10146902.300000001</v>
      </c>
      <c r="AK39" s="85" t="b">
        <v>0</v>
      </c>
      <c r="AL39" s="85">
        <v>10146902.300000001</v>
      </c>
      <c r="AM39" s="85" t="b">
        <v>0</v>
      </c>
      <c r="AN39" s="85">
        <v>0</v>
      </c>
      <c r="AO39" s="85" t="b">
        <v>0</v>
      </c>
      <c r="AP39" s="85">
        <v>11048699.59</v>
      </c>
      <c r="AQ39" s="85"/>
      <c r="AR39" s="85">
        <v>11048699.59</v>
      </c>
      <c r="AS39" s="85">
        <v>0</v>
      </c>
      <c r="AT39" s="85" t="b">
        <v>0</v>
      </c>
      <c r="AU39" s="85" t="b">
        <v>1</v>
      </c>
    </row>
    <row r="40" spans="1:47" x14ac:dyDescent="0.25">
      <c r="A40" s="85" t="s">
        <v>422</v>
      </c>
      <c r="B40" s="85" t="s">
        <v>354</v>
      </c>
      <c r="C40" s="85">
        <v>20250401</v>
      </c>
      <c r="D40" s="85">
        <v>2025</v>
      </c>
      <c r="E40" s="85">
        <v>4</v>
      </c>
      <c r="F40" s="85" t="s">
        <v>426</v>
      </c>
      <c r="G40" s="85">
        <v>818</v>
      </c>
      <c r="H40" s="85" t="s">
        <v>379</v>
      </c>
      <c r="I40" s="85" t="s">
        <v>380</v>
      </c>
      <c r="J40" s="85" t="s">
        <v>354</v>
      </c>
      <c r="K40" s="85" t="s">
        <v>355</v>
      </c>
      <c r="L40" s="85">
        <v>218</v>
      </c>
      <c r="M40" s="85" t="s">
        <v>356</v>
      </c>
      <c r="N40" s="85" t="s">
        <v>82</v>
      </c>
      <c r="O40" s="85">
        <v>0</v>
      </c>
      <c r="P40" s="85" t="s">
        <v>357</v>
      </c>
      <c r="Q40" s="85" t="s">
        <v>358</v>
      </c>
      <c r="R40" s="85" t="s">
        <v>359</v>
      </c>
      <c r="S40" s="85" t="s">
        <v>360</v>
      </c>
      <c r="T40" s="85" t="b">
        <v>1</v>
      </c>
      <c r="U40" s="85" t="s">
        <v>361</v>
      </c>
      <c r="V40" s="85" t="s">
        <v>362</v>
      </c>
      <c r="W40" s="85">
        <v>6</v>
      </c>
      <c r="X40" s="85" t="b">
        <v>1</v>
      </c>
      <c r="Y40" s="85" t="s">
        <v>363</v>
      </c>
      <c r="Z40" s="85" t="s">
        <v>364</v>
      </c>
      <c r="AA40" s="85" t="s">
        <v>365</v>
      </c>
      <c r="AB40" s="85">
        <v>0</v>
      </c>
      <c r="AC40" s="85" t="s">
        <v>366</v>
      </c>
      <c r="AD40" s="85">
        <v>8</v>
      </c>
      <c r="AE40" s="85" t="s">
        <v>367</v>
      </c>
      <c r="AF40" s="85">
        <v>65621.341</v>
      </c>
      <c r="AG40" s="85" t="b">
        <v>1</v>
      </c>
      <c r="AH40" s="85">
        <v>-1</v>
      </c>
      <c r="AI40" s="85" t="s">
        <v>381</v>
      </c>
      <c r="AJ40" s="85">
        <v>0</v>
      </c>
      <c r="AK40" s="85" t="b">
        <v>0</v>
      </c>
      <c r="AL40" s="85">
        <v>65621.341</v>
      </c>
      <c r="AM40" s="85" t="b">
        <v>1</v>
      </c>
      <c r="AN40" s="85">
        <v>0</v>
      </c>
      <c r="AO40" s="85" t="b">
        <v>0</v>
      </c>
      <c r="AP40" s="85">
        <v>56498.58</v>
      </c>
      <c r="AQ40" s="85"/>
      <c r="AR40" s="85">
        <v>56498.58</v>
      </c>
      <c r="AS40" s="85">
        <v>6</v>
      </c>
      <c r="AT40" s="85" t="b">
        <v>1</v>
      </c>
      <c r="AU40" s="85" t="b">
        <v>0</v>
      </c>
    </row>
    <row r="41" spans="1:47" x14ac:dyDescent="0.25">
      <c r="A41" s="85" t="s">
        <v>422</v>
      </c>
      <c r="B41" s="85" t="s">
        <v>354</v>
      </c>
      <c r="C41" s="85">
        <v>20250501</v>
      </c>
      <c r="D41" s="85">
        <v>2025</v>
      </c>
      <c r="E41" s="85">
        <v>5</v>
      </c>
      <c r="F41" s="85" t="s">
        <v>427</v>
      </c>
      <c r="G41" s="85">
        <v>124</v>
      </c>
      <c r="H41" s="85" t="s">
        <v>352</v>
      </c>
      <c r="I41" s="85" t="s">
        <v>353</v>
      </c>
      <c r="J41" s="85" t="s">
        <v>354</v>
      </c>
      <c r="K41" s="85" t="s">
        <v>355</v>
      </c>
      <c r="L41" s="85">
        <v>218</v>
      </c>
      <c r="M41" s="85" t="s">
        <v>356</v>
      </c>
      <c r="N41" s="85" t="s">
        <v>82</v>
      </c>
      <c r="O41" s="85">
        <v>0</v>
      </c>
      <c r="P41" s="85" t="s">
        <v>357</v>
      </c>
      <c r="Q41" s="85" t="s">
        <v>358</v>
      </c>
      <c r="R41" s="85" t="s">
        <v>359</v>
      </c>
      <c r="S41" s="85" t="s">
        <v>360</v>
      </c>
      <c r="T41" s="85" t="b">
        <v>1</v>
      </c>
      <c r="U41" s="85" t="s">
        <v>361</v>
      </c>
      <c r="V41" s="85" t="s">
        <v>362</v>
      </c>
      <c r="W41" s="85">
        <v>6</v>
      </c>
      <c r="X41" s="85" t="b">
        <v>1</v>
      </c>
      <c r="Y41" s="85" t="s">
        <v>363</v>
      </c>
      <c r="Z41" s="85" t="s">
        <v>364</v>
      </c>
      <c r="AA41" s="85" t="s">
        <v>365</v>
      </c>
      <c r="AB41" s="85">
        <v>0</v>
      </c>
      <c r="AC41" s="85" t="s">
        <v>366</v>
      </c>
      <c r="AD41" s="85">
        <v>8</v>
      </c>
      <c r="AE41" s="85" t="s">
        <v>367</v>
      </c>
      <c r="AF41" s="85">
        <v>7710846</v>
      </c>
      <c r="AG41" s="85" t="b">
        <v>0</v>
      </c>
      <c r="AH41" s="85">
        <v>8</v>
      </c>
      <c r="AI41" s="85" t="s">
        <v>367</v>
      </c>
      <c r="AJ41" s="85">
        <v>7710846</v>
      </c>
      <c r="AK41" s="85" t="b">
        <v>0</v>
      </c>
      <c r="AL41" s="85">
        <v>7710846</v>
      </c>
      <c r="AM41" s="85" t="b">
        <v>0</v>
      </c>
      <c r="AN41" s="85">
        <v>0</v>
      </c>
      <c r="AO41" s="85" t="b">
        <v>0</v>
      </c>
      <c r="AP41" s="85"/>
      <c r="AQ41" s="85">
        <v>7044220.2750000004</v>
      </c>
      <c r="AR41" s="85">
        <v>7044220.2750000004</v>
      </c>
      <c r="AS41" s="85">
        <v>0</v>
      </c>
      <c r="AT41" s="85" t="b">
        <v>0</v>
      </c>
      <c r="AU41" s="85" t="b">
        <v>1</v>
      </c>
    </row>
    <row r="42" spans="1:47" x14ac:dyDescent="0.25">
      <c r="A42" s="85" t="s">
        <v>422</v>
      </c>
      <c r="B42" s="85" t="s">
        <v>354</v>
      </c>
      <c r="C42" s="85">
        <v>20250501</v>
      </c>
      <c r="D42" s="85">
        <v>2025</v>
      </c>
      <c r="E42" s="85">
        <v>5</v>
      </c>
      <c r="F42" s="85" t="s">
        <v>427</v>
      </c>
      <c r="G42" s="85">
        <v>268</v>
      </c>
      <c r="H42" s="85" t="s">
        <v>368</v>
      </c>
      <c r="I42" s="85" t="s">
        <v>287</v>
      </c>
      <c r="J42" s="85" t="s">
        <v>354</v>
      </c>
      <c r="K42" s="85" t="s">
        <v>355</v>
      </c>
      <c r="L42" s="85">
        <v>218</v>
      </c>
      <c r="M42" s="85" t="s">
        <v>356</v>
      </c>
      <c r="N42" s="85" t="s">
        <v>82</v>
      </c>
      <c r="O42" s="85">
        <v>0</v>
      </c>
      <c r="P42" s="85" t="s">
        <v>357</v>
      </c>
      <c r="Q42" s="85" t="s">
        <v>358</v>
      </c>
      <c r="R42" s="85" t="s">
        <v>359</v>
      </c>
      <c r="S42" s="85" t="s">
        <v>360</v>
      </c>
      <c r="T42" s="85" t="b">
        <v>1</v>
      </c>
      <c r="U42" s="85" t="s">
        <v>361</v>
      </c>
      <c r="V42" s="85" t="s">
        <v>362</v>
      </c>
      <c r="W42" s="85">
        <v>6</v>
      </c>
      <c r="X42" s="85" t="b">
        <v>1</v>
      </c>
      <c r="Y42" s="85" t="s">
        <v>363</v>
      </c>
      <c r="Z42" s="85" t="s">
        <v>364</v>
      </c>
      <c r="AA42" s="85" t="s">
        <v>365</v>
      </c>
      <c r="AB42" s="85">
        <v>0</v>
      </c>
      <c r="AC42" s="85" t="s">
        <v>366</v>
      </c>
      <c r="AD42" s="85">
        <v>8</v>
      </c>
      <c r="AE42" s="85" t="s">
        <v>367</v>
      </c>
      <c r="AF42" s="85">
        <v>4561712</v>
      </c>
      <c r="AG42" s="85" t="b">
        <v>0</v>
      </c>
      <c r="AH42" s="85">
        <v>8</v>
      </c>
      <c r="AI42" s="85" t="s">
        <v>367</v>
      </c>
      <c r="AJ42" s="85">
        <v>4561712</v>
      </c>
      <c r="AK42" s="85" t="b">
        <v>0</v>
      </c>
      <c r="AL42" s="85">
        <v>4561712</v>
      </c>
      <c r="AM42" s="85" t="b">
        <v>0</v>
      </c>
      <c r="AN42" s="85">
        <v>0</v>
      </c>
      <c r="AO42" s="85" t="b">
        <v>0</v>
      </c>
      <c r="AP42" s="85">
        <v>3951419.8930000002</v>
      </c>
      <c r="AQ42" s="85"/>
      <c r="AR42" s="85">
        <v>3951419.8930000002</v>
      </c>
      <c r="AS42" s="85">
        <v>0</v>
      </c>
      <c r="AT42" s="85" t="b">
        <v>0</v>
      </c>
      <c r="AU42" s="85" t="b">
        <v>1</v>
      </c>
    </row>
    <row r="43" spans="1:47" x14ac:dyDescent="0.25">
      <c r="A43" s="85" t="s">
        <v>422</v>
      </c>
      <c r="B43" s="85" t="s">
        <v>354</v>
      </c>
      <c r="C43" s="85">
        <v>20250501</v>
      </c>
      <c r="D43" s="85">
        <v>2025</v>
      </c>
      <c r="E43" s="85">
        <v>5</v>
      </c>
      <c r="F43" s="85" t="s">
        <v>427</v>
      </c>
      <c r="G43" s="85">
        <v>344</v>
      </c>
      <c r="H43" s="85" t="s">
        <v>369</v>
      </c>
      <c r="I43" s="85" t="s">
        <v>370</v>
      </c>
      <c r="J43" s="85" t="s">
        <v>354</v>
      </c>
      <c r="K43" s="85" t="s">
        <v>355</v>
      </c>
      <c r="L43" s="85">
        <v>218</v>
      </c>
      <c r="M43" s="85" t="s">
        <v>356</v>
      </c>
      <c r="N43" s="85" t="s">
        <v>82</v>
      </c>
      <c r="O43" s="85">
        <v>0</v>
      </c>
      <c r="P43" s="85" t="s">
        <v>357</v>
      </c>
      <c r="Q43" s="85" t="s">
        <v>358</v>
      </c>
      <c r="R43" s="85" t="s">
        <v>359</v>
      </c>
      <c r="S43" s="85" t="s">
        <v>360</v>
      </c>
      <c r="T43" s="85" t="b">
        <v>1</v>
      </c>
      <c r="U43" s="85" t="s">
        <v>361</v>
      </c>
      <c r="V43" s="85" t="s">
        <v>362</v>
      </c>
      <c r="W43" s="85">
        <v>6</v>
      </c>
      <c r="X43" s="85" t="b">
        <v>1</v>
      </c>
      <c r="Y43" s="85" t="s">
        <v>363</v>
      </c>
      <c r="Z43" s="85" t="s">
        <v>364</v>
      </c>
      <c r="AA43" s="85" t="s">
        <v>365</v>
      </c>
      <c r="AB43" s="85">
        <v>0</v>
      </c>
      <c r="AC43" s="85" t="s">
        <v>366</v>
      </c>
      <c r="AD43" s="85">
        <v>8</v>
      </c>
      <c r="AE43" s="85" t="s">
        <v>367</v>
      </c>
      <c r="AF43" s="85">
        <v>1177770</v>
      </c>
      <c r="AG43" s="85" t="b">
        <v>0</v>
      </c>
      <c r="AH43" s="85">
        <v>8</v>
      </c>
      <c r="AI43" s="85" t="s">
        <v>367</v>
      </c>
      <c r="AJ43" s="85">
        <v>1177770</v>
      </c>
      <c r="AK43" s="85" t="b">
        <v>0</v>
      </c>
      <c r="AL43" s="85">
        <v>1177770</v>
      </c>
      <c r="AM43" s="85" t="b">
        <v>0</v>
      </c>
      <c r="AN43" s="85">
        <v>0</v>
      </c>
      <c r="AO43" s="85" t="b">
        <v>0</v>
      </c>
      <c r="AP43" s="85">
        <v>663666.19400000002</v>
      </c>
      <c r="AQ43" s="85"/>
      <c r="AR43" s="85">
        <v>663666.19400000002</v>
      </c>
      <c r="AS43" s="85">
        <v>0</v>
      </c>
      <c r="AT43" s="85" t="b">
        <v>1</v>
      </c>
      <c r="AU43" s="85" t="b">
        <v>0</v>
      </c>
    </row>
    <row r="44" spans="1:47" x14ac:dyDescent="0.25">
      <c r="A44" s="85" t="s">
        <v>422</v>
      </c>
      <c r="B44" s="85" t="s">
        <v>354</v>
      </c>
      <c r="C44" s="85">
        <v>20250501</v>
      </c>
      <c r="D44" s="85">
        <v>2025</v>
      </c>
      <c r="E44" s="85">
        <v>5</v>
      </c>
      <c r="F44" s="85" t="s">
        <v>427</v>
      </c>
      <c r="G44" s="85">
        <v>417</v>
      </c>
      <c r="H44" s="85" t="s">
        <v>371</v>
      </c>
      <c r="I44" s="85" t="s">
        <v>372</v>
      </c>
      <c r="J44" s="85" t="s">
        <v>354</v>
      </c>
      <c r="K44" s="85" t="s">
        <v>355</v>
      </c>
      <c r="L44" s="85">
        <v>218</v>
      </c>
      <c r="M44" s="85" t="s">
        <v>356</v>
      </c>
      <c r="N44" s="85" t="s">
        <v>82</v>
      </c>
      <c r="O44" s="85">
        <v>0</v>
      </c>
      <c r="P44" s="85" t="s">
        <v>357</v>
      </c>
      <c r="Q44" s="85" t="s">
        <v>358</v>
      </c>
      <c r="R44" s="85" t="s">
        <v>359</v>
      </c>
      <c r="S44" s="85" t="s">
        <v>360</v>
      </c>
      <c r="T44" s="85" t="b">
        <v>1</v>
      </c>
      <c r="U44" s="85" t="s">
        <v>361</v>
      </c>
      <c r="V44" s="85" t="s">
        <v>362</v>
      </c>
      <c r="W44" s="85">
        <v>6</v>
      </c>
      <c r="X44" s="85" t="b">
        <v>1</v>
      </c>
      <c r="Y44" s="85" t="s">
        <v>363</v>
      </c>
      <c r="Z44" s="85" t="s">
        <v>364</v>
      </c>
      <c r="AA44" s="85" t="s">
        <v>365</v>
      </c>
      <c r="AB44" s="85">
        <v>0</v>
      </c>
      <c r="AC44" s="85" t="s">
        <v>366</v>
      </c>
      <c r="AD44" s="85">
        <v>8</v>
      </c>
      <c r="AE44" s="85" t="s">
        <v>367</v>
      </c>
      <c r="AF44" s="85">
        <v>3152110</v>
      </c>
      <c r="AG44" s="85" t="b">
        <v>0</v>
      </c>
      <c r="AH44" s="85">
        <v>8</v>
      </c>
      <c r="AI44" s="85" t="s">
        <v>367</v>
      </c>
      <c r="AJ44" s="85">
        <v>3152110</v>
      </c>
      <c r="AK44" s="85" t="b">
        <v>0</v>
      </c>
      <c r="AL44" s="85">
        <v>3152110</v>
      </c>
      <c r="AM44" s="85" t="b">
        <v>0</v>
      </c>
      <c r="AN44" s="85">
        <v>0</v>
      </c>
      <c r="AO44" s="85" t="b">
        <v>0</v>
      </c>
      <c r="AP44" s="85">
        <v>2398154</v>
      </c>
      <c r="AQ44" s="85"/>
      <c r="AR44" s="85">
        <v>2398154</v>
      </c>
      <c r="AS44" s="85">
        <v>0</v>
      </c>
      <c r="AT44" s="85" t="b">
        <v>0</v>
      </c>
      <c r="AU44" s="85" t="b">
        <v>1</v>
      </c>
    </row>
    <row r="45" spans="1:47" x14ac:dyDescent="0.25">
      <c r="A45" s="85" t="s">
        <v>422</v>
      </c>
      <c r="B45" s="85" t="s">
        <v>354</v>
      </c>
      <c r="C45" s="85">
        <v>20250501</v>
      </c>
      <c r="D45" s="85">
        <v>2025</v>
      </c>
      <c r="E45" s="85">
        <v>5</v>
      </c>
      <c r="F45" s="85" t="s">
        <v>427</v>
      </c>
      <c r="G45" s="85">
        <v>554</v>
      </c>
      <c r="H45" s="85" t="s">
        <v>373</v>
      </c>
      <c r="I45" s="85" t="s">
        <v>374</v>
      </c>
      <c r="J45" s="85" t="s">
        <v>354</v>
      </c>
      <c r="K45" s="85" t="s">
        <v>355</v>
      </c>
      <c r="L45" s="85">
        <v>218</v>
      </c>
      <c r="M45" s="85" t="s">
        <v>356</v>
      </c>
      <c r="N45" s="85" t="s">
        <v>82</v>
      </c>
      <c r="O45" s="85">
        <v>0</v>
      </c>
      <c r="P45" s="85" t="s">
        <v>357</v>
      </c>
      <c r="Q45" s="85" t="s">
        <v>358</v>
      </c>
      <c r="R45" s="85" t="s">
        <v>359</v>
      </c>
      <c r="S45" s="85" t="s">
        <v>360</v>
      </c>
      <c r="T45" s="85" t="b">
        <v>1</v>
      </c>
      <c r="U45" s="85" t="s">
        <v>361</v>
      </c>
      <c r="V45" s="85" t="s">
        <v>362</v>
      </c>
      <c r="W45" s="85">
        <v>6</v>
      </c>
      <c r="X45" s="85" t="b">
        <v>1</v>
      </c>
      <c r="Y45" s="85" t="s">
        <v>363</v>
      </c>
      <c r="Z45" s="85" t="s">
        <v>364</v>
      </c>
      <c r="AA45" s="85" t="s">
        <v>365</v>
      </c>
      <c r="AB45" s="85">
        <v>0</v>
      </c>
      <c r="AC45" s="85" t="s">
        <v>366</v>
      </c>
      <c r="AD45" s="85">
        <v>8</v>
      </c>
      <c r="AE45" s="85" t="s">
        <v>367</v>
      </c>
      <c r="AF45" s="85">
        <v>6518140</v>
      </c>
      <c r="AG45" s="85" t="b">
        <v>0</v>
      </c>
      <c r="AH45" s="85">
        <v>8</v>
      </c>
      <c r="AI45" s="85" t="s">
        <v>367</v>
      </c>
      <c r="AJ45" s="85">
        <v>6518140</v>
      </c>
      <c r="AK45" s="85" t="b">
        <v>0</v>
      </c>
      <c r="AL45" s="85">
        <v>6518140</v>
      </c>
      <c r="AM45" s="85" t="b">
        <v>0</v>
      </c>
      <c r="AN45" s="85">
        <v>7030510</v>
      </c>
      <c r="AO45" s="85" t="b">
        <v>0</v>
      </c>
      <c r="AP45" s="85">
        <v>6095087.8449999997</v>
      </c>
      <c r="AQ45" s="85">
        <v>4272823.7209999999</v>
      </c>
      <c r="AR45" s="85">
        <v>6095087.8449999997</v>
      </c>
      <c r="AS45" s="85">
        <v>0</v>
      </c>
      <c r="AT45" s="85" t="b">
        <v>1</v>
      </c>
      <c r="AU45" s="85" t="b">
        <v>0</v>
      </c>
    </row>
    <row r="46" spans="1:47" x14ac:dyDescent="0.25">
      <c r="A46" s="85" t="s">
        <v>422</v>
      </c>
      <c r="B46" s="85" t="s">
        <v>354</v>
      </c>
      <c r="C46" s="85">
        <v>20250501</v>
      </c>
      <c r="D46" s="85">
        <v>2025</v>
      </c>
      <c r="E46" s="85">
        <v>5</v>
      </c>
      <c r="F46" s="85" t="s">
        <v>427</v>
      </c>
      <c r="G46" s="85">
        <v>792</v>
      </c>
      <c r="H46" s="85" t="s">
        <v>375</v>
      </c>
      <c r="I46" s="85" t="s">
        <v>376</v>
      </c>
      <c r="J46" s="85" t="s">
        <v>354</v>
      </c>
      <c r="K46" s="85" t="s">
        <v>355</v>
      </c>
      <c r="L46" s="85">
        <v>218</v>
      </c>
      <c r="M46" s="85" t="s">
        <v>356</v>
      </c>
      <c r="N46" s="85" t="s">
        <v>82</v>
      </c>
      <c r="O46" s="85">
        <v>0</v>
      </c>
      <c r="P46" s="85" t="s">
        <v>357</v>
      </c>
      <c r="Q46" s="85" t="s">
        <v>358</v>
      </c>
      <c r="R46" s="85" t="s">
        <v>359</v>
      </c>
      <c r="S46" s="85" t="s">
        <v>360</v>
      </c>
      <c r="T46" s="85" t="b">
        <v>1</v>
      </c>
      <c r="U46" s="85" t="s">
        <v>361</v>
      </c>
      <c r="V46" s="85" t="s">
        <v>362</v>
      </c>
      <c r="W46" s="85">
        <v>6</v>
      </c>
      <c r="X46" s="85" t="b">
        <v>1</v>
      </c>
      <c r="Y46" s="85" t="s">
        <v>363</v>
      </c>
      <c r="Z46" s="85" t="s">
        <v>364</v>
      </c>
      <c r="AA46" s="85" t="s">
        <v>365</v>
      </c>
      <c r="AB46" s="85">
        <v>0</v>
      </c>
      <c r="AC46" s="85" t="s">
        <v>366</v>
      </c>
      <c r="AD46" s="85">
        <v>8</v>
      </c>
      <c r="AE46" s="85" t="s">
        <v>367</v>
      </c>
      <c r="AF46" s="85">
        <v>24998716</v>
      </c>
      <c r="AG46" s="85" t="b">
        <v>0</v>
      </c>
      <c r="AH46" s="85">
        <v>8</v>
      </c>
      <c r="AI46" s="85" t="s">
        <v>367</v>
      </c>
      <c r="AJ46" s="85">
        <v>24998716</v>
      </c>
      <c r="AK46" s="85" t="b">
        <v>0</v>
      </c>
      <c r="AL46" s="85">
        <v>24998716</v>
      </c>
      <c r="AM46" s="85" t="b">
        <v>0</v>
      </c>
      <c r="AN46" s="85">
        <v>0</v>
      </c>
      <c r="AO46" s="85" t="b">
        <v>0</v>
      </c>
      <c r="AP46" s="85">
        <v>23386807</v>
      </c>
      <c r="AQ46" s="85">
        <v>22105901</v>
      </c>
      <c r="AR46" s="85">
        <v>23386807</v>
      </c>
      <c r="AS46" s="85">
        <v>0</v>
      </c>
      <c r="AT46" s="85" t="b">
        <v>0</v>
      </c>
      <c r="AU46" s="85" t="b">
        <v>1</v>
      </c>
    </row>
    <row r="47" spans="1:47" x14ac:dyDescent="0.25">
      <c r="A47" s="85" t="s">
        <v>422</v>
      </c>
      <c r="B47" s="85" t="s">
        <v>354</v>
      </c>
      <c r="C47" s="85">
        <v>20250501</v>
      </c>
      <c r="D47" s="85">
        <v>2025</v>
      </c>
      <c r="E47" s="85">
        <v>5</v>
      </c>
      <c r="F47" s="85" t="s">
        <v>427</v>
      </c>
      <c r="G47" s="85">
        <v>804</v>
      </c>
      <c r="H47" s="85" t="s">
        <v>377</v>
      </c>
      <c r="I47" s="85" t="s">
        <v>378</v>
      </c>
      <c r="J47" s="85" t="s">
        <v>354</v>
      </c>
      <c r="K47" s="85" t="s">
        <v>355</v>
      </c>
      <c r="L47" s="85">
        <v>218</v>
      </c>
      <c r="M47" s="85" t="s">
        <v>356</v>
      </c>
      <c r="N47" s="85" t="s">
        <v>82</v>
      </c>
      <c r="O47" s="85">
        <v>0</v>
      </c>
      <c r="P47" s="85" t="s">
        <v>357</v>
      </c>
      <c r="Q47" s="85" t="s">
        <v>358</v>
      </c>
      <c r="R47" s="85" t="s">
        <v>359</v>
      </c>
      <c r="S47" s="85" t="s">
        <v>360</v>
      </c>
      <c r="T47" s="85" t="b">
        <v>1</v>
      </c>
      <c r="U47" s="85" t="s">
        <v>361</v>
      </c>
      <c r="V47" s="85" t="s">
        <v>362</v>
      </c>
      <c r="W47" s="85">
        <v>6</v>
      </c>
      <c r="X47" s="85" t="b">
        <v>1</v>
      </c>
      <c r="Y47" s="85" t="s">
        <v>363</v>
      </c>
      <c r="Z47" s="85" t="s">
        <v>364</v>
      </c>
      <c r="AA47" s="85" t="s">
        <v>365</v>
      </c>
      <c r="AB47" s="85">
        <v>0</v>
      </c>
      <c r="AC47" s="85" t="s">
        <v>366</v>
      </c>
      <c r="AD47" s="85">
        <v>8</v>
      </c>
      <c r="AE47" s="85" t="s">
        <v>367</v>
      </c>
      <c r="AF47" s="85">
        <v>12331462</v>
      </c>
      <c r="AG47" s="85" t="b">
        <v>0</v>
      </c>
      <c r="AH47" s="85">
        <v>8</v>
      </c>
      <c r="AI47" s="85" t="s">
        <v>367</v>
      </c>
      <c r="AJ47" s="85">
        <v>12331462</v>
      </c>
      <c r="AK47" s="85" t="b">
        <v>0</v>
      </c>
      <c r="AL47" s="85">
        <v>12331462</v>
      </c>
      <c r="AM47" s="85" t="b">
        <v>0</v>
      </c>
      <c r="AN47" s="85">
        <v>0</v>
      </c>
      <c r="AO47" s="85" t="b">
        <v>0</v>
      </c>
      <c r="AP47" s="85">
        <v>13004647.48</v>
      </c>
      <c r="AQ47" s="85"/>
      <c r="AR47" s="85">
        <v>13004647.48</v>
      </c>
      <c r="AS47" s="85">
        <v>0</v>
      </c>
      <c r="AT47" s="85" t="b">
        <v>0</v>
      </c>
      <c r="AU47" s="85" t="b">
        <v>1</v>
      </c>
    </row>
    <row r="48" spans="1:47" x14ac:dyDescent="0.25">
      <c r="A48" s="85" t="s">
        <v>422</v>
      </c>
      <c r="B48" s="85" t="s">
        <v>354</v>
      </c>
      <c r="C48" s="85">
        <v>20250501</v>
      </c>
      <c r="D48" s="85">
        <v>2025</v>
      </c>
      <c r="E48" s="85">
        <v>5</v>
      </c>
      <c r="F48" s="85" t="s">
        <v>427</v>
      </c>
      <c r="G48" s="85">
        <v>818</v>
      </c>
      <c r="H48" s="85" t="s">
        <v>379</v>
      </c>
      <c r="I48" s="85" t="s">
        <v>380</v>
      </c>
      <c r="J48" s="85" t="s">
        <v>354</v>
      </c>
      <c r="K48" s="85" t="s">
        <v>355</v>
      </c>
      <c r="L48" s="85">
        <v>218</v>
      </c>
      <c r="M48" s="85" t="s">
        <v>356</v>
      </c>
      <c r="N48" s="85" t="s">
        <v>82</v>
      </c>
      <c r="O48" s="85">
        <v>0</v>
      </c>
      <c r="P48" s="85" t="s">
        <v>357</v>
      </c>
      <c r="Q48" s="85" t="s">
        <v>358</v>
      </c>
      <c r="R48" s="85" t="s">
        <v>359</v>
      </c>
      <c r="S48" s="85" t="s">
        <v>360</v>
      </c>
      <c r="T48" s="85" t="b">
        <v>1</v>
      </c>
      <c r="U48" s="85" t="s">
        <v>361</v>
      </c>
      <c r="V48" s="85" t="s">
        <v>362</v>
      </c>
      <c r="W48" s="85">
        <v>6</v>
      </c>
      <c r="X48" s="85" t="b">
        <v>1</v>
      </c>
      <c r="Y48" s="85" t="s">
        <v>363</v>
      </c>
      <c r="Z48" s="85" t="s">
        <v>364</v>
      </c>
      <c r="AA48" s="85" t="s">
        <v>365</v>
      </c>
      <c r="AB48" s="85">
        <v>0</v>
      </c>
      <c r="AC48" s="85" t="s">
        <v>366</v>
      </c>
      <c r="AD48" s="85">
        <v>8</v>
      </c>
      <c r="AE48" s="85" t="s">
        <v>367</v>
      </c>
      <c r="AF48" s="85">
        <v>139503.981</v>
      </c>
      <c r="AG48" s="85" t="b">
        <v>1</v>
      </c>
      <c r="AH48" s="85">
        <v>-1</v>
      </c>
      <c r="AI48" s="85" t="s">
        <v>381</v>
      </c>
      <c r="AJ48" s="85">
        <v>0</v>
      </c>
      <c r="AK48" s="85" t="b">
        <v>0</v>
      </c>
      <c r="AL48" s="85">
        <v>139503.981</v>
      </c>
      <c r="AM48" s="85" t="b">
        <v>1</v>
      </c>
      <c r="AN48" s="85">
        <v>0</v>
      </c>
      <c r="AO48" s="85" t="b">
        <v>0</v>
      </c>
      <c r="AP48" s="85">
        <v>120109.96400000001</v>
      </c>
      <c r="AQ48" s="85"/>
      <c r="AR48" s="85">
        <v>120109.96400000001</v>
      </c>
      <c r="AS48" s="85">
        <v>6</v>
      </c>
      <c r="AT48" s="85" t="b">
        <v>1</v>
      </c>
      <c r="AU48" s="85" t="b">
        <v>0</v>
      </c>
    </row>
    <row r="49" spans="1:47" x14ac:dyDescent="0.25">
      <c r="A49" s="85" t="s">
        <v>422</v>
      </c>
      <c r="B49" s="85" t="s">
        <v>354</v>
      </c>
      <c r="C49" s="85">
        <v>20250601</v>
      </c>
      <c r="D49" s="85">
        <v>2025</v>
      </c>
      <c r="E49" s="85">
        <v>6</v>
      </c>
      <c r="F49" s="85" t="s">
        <v>428</v>
      </c>
      <c r="G49" s="85">
        <v>124</v>
      </c>
      <c r="H49" s="85" t="s">
        <v>352</v>
      </c>
      <c r="I49" s="85" t="s">
        <v>353</v>
      </c>
      <c r="J49" s="85" t="s">
        <v>354</v>
      </c>
      <c r="K49" s="85" t="s">
        <v>355</v>
      </c>
      <c r="L49" s="85">
        <v>218</v>
      </c>
      <c r="M49" s="85" t="s">
        <v>356</v>
      </c>
      <c r="N49" s="85" t="s">
        <v>82</v>
      </c>
      <c r="O49" s="85">
        <v>0</v>
      </c>
      <c r="P49" s="85" t="s">
        <v>357</v>
      </c>
      <c r="Q49" s="85" t="s">
        <v>358</v>
      </c>
      <c r="R49" s="85" t="s">
        <v>359</v>
      </c>
      <c r="S49" s="85" t="s">
        <v>360</v>
      </c>
      <c r="T49" s="85" t="b">
        <v>1</v>
      </c>
      <c r="U49" s="85" t="s">
        <v>361</v>
      </c>
      <c r="V49" s="85" t="s">
        <v>362</v>
      </c>
      <c r="W49" s="85">
        <v>6</v>
      </c>
      <c r="X49" s="85" t="b">
        <v>1</v>
      </c>
      <c r="Y49" s="85" t="s">
        <v>363</v>
      </c>
      <c r="Z49" s="85" t="s">
        <v>364</v>
      </c>
      <c r="AA49" s="85" t="s">
        <v>365</v>
      </c>
      <c r="AB49" s="85">
        <v>0</v>
      </c>
      <c r="AC49" s="85" t="s">
        <v>366</v>
      </c>
      <c r="AD49" s="85">
        <v>8</v>
      </c>
      <c r="AE49" s="85" t="s">
        <v>367</v>
      </c>
      <c r="AF49" s="85">
        <v>7533803</v>
      </c>
      <c r="AG49" s="85" t="b">
        <v>0</v>
      </c>
      <c r="AH49" s="85">
        <v>8</v>
      </c>
      <c r="AI49" s="85" t="s">
        <v>367</v>
      </c>
      <c r="AJ49" s="85">
        <v>7533803</v>
      </c>
      <c r="AK49" s="85" t="b">
        <v>0</v>
      </c>
      <c r="AL49" s="85">
        <v>7533803</v>
      </c>
      <c r="AM49" s="85" t="b">
        <v>0</v>
      </c>
      <c r="AN49" s="85">
        <v>0</v>
      </c>
      <c r="AO49" s="85" t="b">
        <v>0</v>
      </c>
      <c r="AP49" s="85"/>
      <c r="AQ49" s="85">
        <v>7051763.5140000004</v>
      </c>
      <c r="AR49" s="85">
        <v>7051763.5140000004</v>
      </c>
      <c r="AS49" s="85">
        <v>0</v>
      </c>
      <c r="AT49" s="85" t="b">
        <v>0</v>
      </c>
      <c r="AU49" s="85" t="b">
        <v>1</v>
      </c>
    </row>
    <row r="50" spans="1:47" x14ac:dyDescent="0.25">
      <c r="A50" s="85" t="s">
        <v>422</v>
      </c>
      <c r="B50" s="85" t="s">
        <v>354</v>
      </c>
      <c r="C50" s="85">
        <v>20250601</v>
      </c>
      <c r="D50" s="85">
        <v>2025</v>
      </c>
      <c r="E50" s="85">
        <v>6</v>
      </c>
      <c r="F50" s="85" t="s">
        <v>428</v>
      </c>
      <c r="G50" s="85">
        <v>268</v>
      </c>
      <c r="H50" s="85" t="s">
        <v>368</v>
      </c>
      <c r="I50" s="85" t="s">
        <v>287</v>
      </c>
      <c r="J50" s="85" t="s">
        <v>354</v>
      </c>
      <c r="K50" s="85" t="s">
        <v>355</v>
      </c>
      <c r="L50" s="85">
        <v>218</v>
      </c>
      <c r="M50" s="85" t="s">
        <v>356</v>
      </c>
      <c r="N50" s="85" t="s">
        <v>82</v>
      </c>
      <c r="O50" s="85">
        <v>0</v>
      </c>
      <c r="P50" s="85" t="s">
        <v>357</v>
      </c>
      <c r="Q50" s="85" t="s">
        <v>358</v>
      </c>
      <c r="R50" s="85" t="s">
        <v>359</v>
      </c>
      <c r="S50" s="85" t="s">
        <v>360</v>
      </c>
      <c r="T50" s="85" t="b">
        <v>1</v>
      </c>
      <c r="U50" s="85" t="s">
        <v>361</v>
      </c>
      <c r="V50" s="85" t="s">
        <v>362</v>
      </c>
      <c r="W50" s="85">
        <v>6</v>
      </c>
      <c r="X50" s="85" t="b">
        <v>1</v>
      </c>
      <c r="Y50" s="85" t="s">
        <v>363</v>
      </c>
      <c r="Z50" s="85" t="s">
        <v>364</v>
      </c>
      <c r="AA50" s="85" t="s">
        <v>365</v>
      </c>
      <c r="AB50" s="85">
        <v>0</v>
      </c>
      <c r="AC50" s="85" t="s">
        <v>366</v>
      </c>
      <c r="AD50" s="85">
        <v>8</v>
      </c>
      <c r="AE50" s="85" t="s">
        <v>367</v>
      </c>
      <c r="AF50" s="85">
        <v>3562820</v>
      </c>
      <c r="AG50" s="85" t="b">
        <v>0</v>
      </c>
      <c r="AH50" s="85">
        <v>8</v>
      </c>
      <c r="AI50" s="85" t="s">
        <v>367</v>
      </c>
      <c r="AJ50" s="85">
        <v>3562820</v>
      </c>
      <c r="AK50" s="85" t="b">
        <v>0</v>
      </c>
      <c r="AL50" s="85">
        <v>3562820</v>
      </c>
      <c r="AM50" s="85" t="b">
        <v>0</v>
      </c>
      <c r="AN50" s="85">
        <v>0</v>
      </c>
      <c r="AO50" s="85" t="b">
        <v>0</v>
      </c>
      <c r="AP50" s="85">
        <v>2983342.8390000002</v>
      </c>
      <c r="AQ50" s="85"/>
      <c r="AR50" s="85">
        <v>2983342.8390000002</v>
      </c>
      <c r="AS50" s="85">
        <v>0</v>
      </c>
      <c r="AT50" s="85" t="b">
        <v>0</v>
      </c>
      <c r="AU50" s="85" t="b">
        <v>1</v>
      </c>
    </row>
    <row r="51" spans="1:47" x14ac:dyDescent="0.25">
      <c r="A51" s="85" t="s">
        <v>422</v>
      </c>
      <c r="B51" s="85" t="s">
        <v>354</v>
      </c>
      <c r="C51" s="85">
        <v>20250601</v>
      </c>
      <c r="D51" s="85">
        <v>2025</v>
      </c>
      <c r="E51" s="85">
        <v>6</v>
      </c>
      <c r="F51" s="85" t="s">
        <v>428</v>
      </c>
      <c r="G51" s="85">
        <v>344</v>
      </c>
      <c r="H51" s="85" t="s">
        <v>369</v>
      </c>
      <c r="I51" s="85" t="s">
        <v>370</v>
      </c>
      <c r="J51" s="85" t="s">
        <v>354</v>
      </c>
      <c r="K51" s="85" t="s">
        <v>355</v>
      </c>
      <c r="L51" s="85">
        <v>218</v>
      </c>
      <c r="M51" s="85" t="s">
        <v>356</v>
      </c>
      <c r="N51" s="85" t="s">
        <v>82</v>
      </c>
      <c r="O51" s="85">
        <v>0</v>
      </c>
      <c r="P51" s="85" t="s">
        <v>357</v>
      </c>
      <c r="Q51" s="85" t="s">
        <v>358</v>
      </c>
      <c r="R51" s="85" t="s">
        <v>359</v>
      </c>
      <c r="S51" s="85" t="s">
        <v>360</v>
      </c>
      <c r="T51" s="85" t="b">
        <v>1</v>
      </c>
      <c r="U51" s="85" t="s">
        <v>361</v>
      </c>
      <c r="V51" s="85" t="s">
        <v>362</v>
      </c>
      <c r="W51" s="85">
        <v>6</v>
      </c>
      <c r="X51" s="85" t="b">
        <v>1</v>
      </c>
      <c r="Y51" s="85" t="s">
        <v>363</v>
      </c>
      <c r="Z51" s="85" t="s">
        <v>364</v>
      </c>
      <c r="AA51" s="85" t="s">
        <v>365</v>
      </c>
      <c r="AB51" s="85">
        <v>0</v>
      </c>
      <c r="AC51" s="85" t="s">
        <v>366</v>
      </c>
      <c r="AD51" s="85">
        <v>8</v>
      </c>
      <c r="AE51" s="85" t="s">
        <v>367</v>
      </c>
      <c r="AF51" s="85">
        <v>315510</v>
      </c>
      <c r="AG51" s="85" t="b">
        <v>0</v>
      </c>
      <c r="AH51" s="85">
        <v>8</v>
      </c>
      <c r="AI51" s="85" t="s">
        <v>367</v>
      </c>
      <c r="AJ51" s="85">
        <v>315510</v>
      </c>
      <c r="AK51" s="85" t="b">
        <v>0</v>
      </c>
      <c r="AL51" s="85">
        <v>315510</v>
      </c>
      <c r="AM51" s="85" t="b">
        <v>0</v>
      </c>
      <c r="AN51" s="85">
        <v>0</v>
      </c>
      <c r="AO51" s="85" t="b">
        <v>0</v>
      </c>
      <c r="AP51" s="85">
        <v>185558.209</v>
      </c>
      <c r="AQ51" s="85"/>
      <c r="AR51" s="85">
        <v>185558.209</v>
      </c>
      <c r="AS51" s="85">
        <v>0</v>
      </c>
      <c r="AT51" s="85" t="b">
        <v>1</v>
      </c>
      <c r="AU51" s="85" t="b">
        <v>0</v>
      </c>
    </row>
    <row r="52" spans="1:47" x14ac:dyDescent="0.25">
      <c r="A52" s="85" t="s">
        <v>422</v>
      </c>
      <c r="B52" s="85" t="s">
        <v>354</v>
      </c>
      <c r="C52" s="85">
        <v>20250601</v>
      </c>
      <c r="D52" s="85">
        <v>2025</v>
      </c>
      <c r="E52" s="85">
        <v>6</v>
      </c>
      <c r="F52" s="85" t="s">
        <v>428</v>
      </c>
      <c r="G52" s="85">
        <v>417</v>
      </c>
      <c r="H52" s="85" t="s">
        <v>371</v>
      </c>
      <c r="I52" s="85" t="s">
        <v>372</v>
      </c>
      <c r="J52" s="85" t="s">
        <v>354</v>
      </c>
      <c r="K52" s="85" t="s">
        <v>355</v>
      </c>
      <c r="L52" s="85">
        <v>218</v>
      </c>
      <c r="M52" s="85" t="s">
        <v>356</v>
      </c>
      <c r="N52" s="85" t="s">
        <v>82</v>
      </c>
      <c r="O52" s="85">
        <v>0</v>
      </c>
      <c r="P52" s="85" t="s">
        <v>357</v>
      </c>
      <c r="Q52" s="85" t="s">
        <v>358</v>
      </c>
      <c r="R52" s="85" t="s">
        <v>359</v>
      </c>
      <c r="S52" s="85" t="s">
        <v>360</v>
      </c>
      <c r="T52" s="85" t="b">
        <v>1</v>
      </c>
      <c r="U52" s="85" t="s">
        <v>361</v>
      </c>
      <c r="V52" s="85" t="s">
        <v>362</v>
      </c>
      <c r="W52" s="85">
        <v>6</v>
      </c>
      <c r="X52" s="85" t="b">
        <v>1</v>
      </c>
      <c r="Y52" s="85" t="s">
        <v>363</v>
      </c>
      <c r="Z52" s="85" t="s">
        <v>364</v>
      </c>
      <c r="AA52" s="85" t="s">
        <v>365</v>
      </c>
      <c r="AB52" s="85">
        <v>0</v>
      </c>
      <c r="AC52" s="85" t="s">
        <v>366</v>
      </c>
      <c r="AD52" s="85">
        <v>8</v>
      </c>
      <c r="AE52" s="85" t="s">
        <v>367</v>
      </c>
      <c r="AF52" s="85">
        <v>2751990</v>
      </c>
      <c r="AG52" s="85" t="b">
        <v>0</v>
      </c>
      <c r="AH52" s="85">
        <v>8</v>
      </c>
      <c r="AI52" s="85" t="s">
        <v>367</v>
      </c>
      <c r="AJ52" s="85">
        <v>2751990</v>
      </c>
      <c r="AK52" s="85" t="b">
        <v>0</v>
      </c>
      <c r="AL52" s="85">
        <v>2751990</v>
      </c>
      <c r="AM52" s="85" t="b">
        <v>0</v>
      </c>
      <c r="AN52" s="85">
        <v>0</v>
      </c>
      <c r="AO52" s="85" t="b">
        <v>0</v>
      </c>
      <c r="AP52" s="85">
        <v>2196987</v>
      </c>
      <c r="AQ52" s="85"/>
      <c r="AR52" s="85">
        <v>2196987</v>
      </c>
      <c r="AS52" s="85">
        <v>0</v>
      </c>
      <c r="AT52" s="85" t="b">
        <v>0</v>
      </c>
      <c r="AU52" s="85" t="b">
        <v>1</v>
      </c>
    </row>
    <row r="53" spans="1:47" x14ac:dyDescent="0.25">
      <c r="A53" s="85" t="s">
        <v>422</v>
      </c>
      <c r="B53" s="85" t="s">
        <v>354</v>
      </c>
      <c r="C53" s="85">
        <v>20250601</v>
      </c>
      <c r="D53" s="85">
        <v>2025</v>
      </c>
      <c r="E53" s="85">
        <v>6</v>
      </c>
      <c r="F53" s="85" t="s">
        <v>428</v>
      </c>
      <c r="G53" s="85">
        <v>554</v>
      </c>
      <c r="H53" s="85" t="s">
        <v>373</v>
      </c>
      <c r="I53" s="85" t="s">
        <v>374</v>
      </c>
      <c r="J53" s="85" t="s">
        <v>354</v>
      </c>
      <c r="K53" s="85" t="s">
        <v>355</v>
      </c>
      <c r="L53" s="85">
        <v>218</v>
      </c>
      <c r="M53" s="85" t="s">
        <v>356</v>
      </c>
      <c r="N53" s="85" t="s">
        <v>82</v>
      </c>
      <c r="O53" s="85">
        <v>0</v>
      </c>
      <c r="P53" s="85" t="s">
        <v>357</v>
      </c>
      <c r="Q53" s="85" t="s">
        <v>358</v>
      </c>
      <c r="R53" s="85" t="s">
        <v>359</v>
      </c>
      <c r="S53" s="85" t="s">
        <v>360</v>
      </c>
      <c r="T53" s="85" t="b">
        <v>1</v>
      </c>
      <c r="U53" s="85" t="s">
        <v>361</v>
      </c>
      <c r="V53" s="85" t="s">
        <v>362</v>
      </c>
      <c r="W53" s="85">
        <v>6</v>
      </c>
      <c r="X53" s="85" t="b">
        <v>1</v>
      </c>
      <c r="Y53" s="85" t="s">
        <v>363</v>
      </c>
      <c r="Z53" s="85" t="s">
        <v>364</v>
      </c>
      <c r="AA53" s="85" t="s">
        <v>365</v>
      </c>
      <c r="AB53" s="85">
        <v>0</v>
      </c>
      <c r="AC53" s="85" t="s">
        <v>366</v>
      </c>
      <c r="AD53" s="85">
        <v>8</v>
      </c>
      <c r="AE53" s="85" t="s">
        <v>367</v>
      </c>
      <c r="AF53" s="85">
        <v>4710250</v>
      </c>
      <c r="AG53" s="85" t="b">
        <v>0</v>
      </c>
      <c r="AH53" s="85">
        <v>8</v>
      </c>
      <c r="AI53" s="85" t="s">
        <v>367</v>
      </c>
      <c r="AJ53" s="85">
        <v>4710250</v>
      </c>
      <c r="AK53" s="85" t="b">
        <v>0</v>
      </c>
      <c r="AL53" s="85">
        <v>4710250</v>
      </c>
      <c r="AM53" s="85" t="b">
        <v>0</v>
      </c>
      <c r="AN53" s="85">
        <v>5089710</v>
      </c>
      <c r="AO53" s="85" t="b">
        <v>0</v>
      </c>
      <c r="AP53" s="85">
        <v>4444780.8600000003</v>
      </c>
      <c r="AQ53" s="85">
        <v>3112119.2009999999</v>
      </c>
      <c r="AR53" s="85">
        <v>4444780.8600000003</v>
      </c>
      <c r="AS53" s="85">
        <v>0</v>
      </c>
      <c r="AT53" s="85" t="b">
        <v>1</v>
      </c>
      <c r="AU53" s="85" t="b">
        <v>0</v>
      </c>
    </row>
    <row r="54" spans="1:47" x14ac:dyDescent="0.25">
      <c r="A54" s="85" t="s">
        <v>422</v>
      </c>
      <c r="B54" s="85" t="s">
        <v>354</v>
      </c>
      <c r="C54" s="85">
        <v>20250601</v>
      </c>
      <c r="D54" s="85">
        <v>2025</v>
      </c>
      <c r="E54" s="85">
        <v>6</v>
      </c>
      <c r="F54" s="85" t="s">
        <v>428</v>
      </c>
      <c r="G54" s="85">
        <v>792</v>
      </c>
      <c r="H54" s="85" t="s">
        <v>375</v>
      </c>
      <c r="I54" s="85" t="s">
        <v>376</v>
      </c>
      <c r="J54" s="85" t="s">
        <v>354</v>
      </c>
      <c r="K54" s="85" t="s">
        <v>355</v>
      </c>
      <c r="L54" s="85">
        <v>218</v>
      </c>
      <c r="M54" s="85" t="s">
        <v>356</v>
      </c>
      <c r="N54" s="85" t="s">
        <v>82</v>
      </c>
      <c r="O54" s="85">
        <v>0</v>
      </c>
      <c r="P54" s="85" t="s">
        <v>357</v>
      </c>
      <c r="Q54" s="85" t="s">
        <v>358</v>
      </c>
      <c r="R54" s="85" t="s">
        <v>359</v>
      </c>
      <c r="S54" s="85" t="s">
        <v>360</v>
      </c>
      <c r="T54" s="85" t="b">
        <v>1</v>
      </c>
      <c r="U54" s="85" t="s">
        <v>361</v>
      </c>
      <c r="V54" s="85" t="s">
        <v>362</v>
      </c>
      <c r="W54" s="85">
        <v>6</v>
      </c>
      <c r="X54" s="85" t="b">
        <v>1</v>
      </c>
      <c r="Y54" s="85" t="s">
        <v>363</v>
      </c>
      <c r="Z54" s="85" t="s">
        <v>364</v>
      </c>
      <c r="AA54" s="85" t="s">
        <v>365</v>
      </c>
      <c r="AB54" s="85">
        <v>0</v>
      </c>
      <c r="AC54" s="85" t="s">
        <v>366</v>
      </c>
      <c r="AD54" s="85">
        <v>8</v>
      </c>
      <c r="AE54" s="85" t="s">
        <v>367</v>
      </c>
      <c r="AF54" s="85">
        <v>18732666</v>
      </c>
      <c r="AG54" s="85" t="b">
        <v>0</v>
      </c>
      <c r="AH54" s="85">
        <v>8</v>
      </c>
      <c r="AI54" s="85" t="s">
        <v>367</v>
      </c>
      <c r="AJ54" s="85">
        <v>18732666</v>
      </c>
      <c r="AK54" s="85" t="b">
        <v>0</v>
      </c>
      <c r="AL54" s="85">
        <v>18732666</v>
      </c>
      <c r="AM54" s="85" t="b">
        <v>0</v>
      </c>
      <c r="AN54" s="85">
        <v>0</v>
      </c>
      <c r="AO54" s="85" t="b">
        <v>0</v>
      </c>
      <c r="AP54" s="85">
        <v>18234545</v>
      </c>
      <c r="AQ54" s="85">
        <v>17199918</v>
      </c>
      <c r="AR54" s="85">
        <v>18234545</v>
      </c>
      <c r="AS54" s="85">
        <v>0</v>
      </c>
      <c r="AT54" s="85" t="b">
        <v>0</v>
      </c>
      <c r="AU54" s="85" t="b">
        <v>1</v>
      </c>
    </row>
    <row r="55" spans="1:47" x14ac:dyDescent="0.25">
      <c r="A55" s="85" t="s">
        <v>422</v>
      </c>
      <c r="B55" s="85" t="s">
        <v>354</v>
      </c>
      <c r="C55" s="85">
        <v>20250601</v>
      </c>
      <c r="D55" s="85">
        <v>2025</v>
      </c>
      <c r="E55" s="85">
        <v>6</v>
      </c>
      <c r="F55" s="85" t="s">
        <v>428</v>
      </c>
      <c r="G55" s="85">
        <v>804</v>
      </c>
      <c r="H55" s="85" t="s">
        <v>377</v>
      </c>
      <c r="I55" s="85" t="s">
        <v>378</v>
      </c>
      <c r="J55" s="85" t="s">
        <v>354</v>
      </c>
      <c r="K55" s="85" t="s">
        <v>355</v>
      </c>
      <c r="L55" s="85">
        <v>218</v>
      </c>
      <c r="M55" s="85" t="s">
        <v>356</v>
      </c>
      <c r="N55" s="85" t="s">
        <v>82</v>
      </c>
      <c r="O55" s="85">
        <v>0</v>
      </c>
      <c r="P55" s="85" t="s">
        <v>357</v>
      </c>
      <c r="Q55" s="85" t="s">
        <v>358</v>
      </c>
      <c r="R55" s="85" t="s">
        <v>359</v>
      </c>
      <c r="S55" s="85" t="s">
        <v>360</v>
      </c>
      <c r="T55" s="85" t="b">
        <v>1</v>
      </c>
      <c r="U55" s="85" t="s">
        <v>361</v>
      </c>
      <c r="V55" s="85" t="s">
        <v>362</v>
      </c>
      <c r="W55" s="85">
        <v>6</v>
      </c>
      <c r="X55" s="85" t="b">
        <v>1</v>
      </c>
      <c r="Y55" s="85" t="s">
        <v>363</v>
      </c>
      <c r="Z55" s="85" t="s">
        <v>364</v>
      </c>
      <c r="AA55" s="85" t="s">
        <v>365</v>
      </c>
      <c r="AB55" s="85">
        <v>0</v>
      </c>
      <c r="AC55" s="85" t="s">
        <v>366</v>
      </c>
      <c r="AD55" s="85">
        <v>8</v>
      </c>
      <c r="AE55" s="85" t="s">
        <v>367</v>
      </c>
      <c r="AF55" s="85">
        <v>8831577</v>
      </c>
      <c r="AG55" s="85" t="b">
        <v>0</v>
      </c>
      <c r="AH55" s="85">
        <v>8</v>
      </c>
      <c r="AI55" s="85" t="s">
        <v>367</v>
      </c>
      <c r="AJ55" s="85">
        <v>8831577</v>
      </c>
      <c r="AK55" s="85" t="b">
        <v>0</v>
      </c>
      <c r="AL55" s="85">
        <v>8831577</v>
      </c>
      <c r="AM55" s="85" t="b">
        <v>0</v>
      </c>
      <c r="AN55" s="85">
        <v>0</v>
      </c>
      <c r="AO55" s="85" t="b">
        <v>0</v>
      </c>
      <c r="AP55" s="85">
        <v>9404448.4199999999</v>
      </c>
      <c r="AQ55" s="85"/>
      <c r="AR55" s="85">
        <v>9404448.4199999999</v>
      </c>
      <c r="AS55" s="85">
        <v>0</v>
      </c>
      <c r="AT55" s="85" t="b">
        <v>0</v>
      </c>
      <c r="AU55" s="85" t="b">
        <v>1</v>
      </c>
    </row>
    <row r="56" spans="1:47" x14ac:dyDescent="0.25">
      <c r="A56" s="85" t="s">
        <v>422</v>
      </c>
      <c r="B56" s="85" t="s">
        <v>354</v>
      </c>
      <c r="C56" s="85">
        <v>20250601</v>
      </c>
      <c r="D56" s="85">
        <v>2025</v>
      </c>
      <c r="E56" s="85">
        <v>6</v>
      </c>
      <c r="F56" s="85" t="s">
        <v>428</v>
      </c>
      <c r="G56" s="85">
        <v>818</v>
      </c>
      <c r="H56" s="85" t="s">
        <v>379</v>
      </c>
      <c r="I56" s="85" t="s">
        <v>380</v>
      </c>
      <c r="J56" s="85" t="s">
        <v>354</v>
      </c>
      <c r="K56" s="85" t="s">
        <v>355</v>
      </c>
      <c r="L56" s="85">
        <v>218</v>
      </c>
      <c r="M56" s="85" t="s">
        <v>356</v>
      </c>
      <c r="N56" s="85" t="s">
        <v>82</v>
      </c>
      <c r="O56" s="85">
        <v>0</v>
      </c>
      <c r="P56" s="85" t="s">
        <v>357</v>
      </c>
      <c r="Q56" s="85" t="s">
        <v>358</v>
      </c>
      <c r="R56" s="85" t="s">
        <v>359</v>
      </c>
      <c r="S56" s="85" t="s">
        <v>360</v>
      </c>
      <c r="T56" s="85" t="b">
        <v>1</v>
      </c>
      <c r="U56" s="85" t="s">
        <v>361</v>
      </c>
      <c r="V56" s="85" t="s">
        <v>362</v>
      </c>
      <c r="W56" s="85">
        <v>6</v>
      </c>
      <c r="X56" s="85" t="b">
        <v>1</v>
      </c>
      <c r="Y56" s="85" t="s">
        <v>363</v>
      </c>
      <c r="Z56" s="85" t="s">
        <v>364</v>
      </c>
      <c r="AA56" s="85" t="s">
        <v>365</v>
      </c>
      <c r="AB56" s="85">
        <v>0</v>
      </c>
      <c r="AC56" s="85" t="s">
        <v>366</v>
      </c>
      <c r="AD56" s="85">
        <v>8</v>
      </c>
      <c r="AE56" s="85" t="s">
        <v>367</v>
      </c>
      <c r="AF56" s="85">
        <v>107572.962</v>
      </c>
      <c r="AG56" s="85" t="b">
        <v>1</v>
      </c>
      <c r="AH56" s="85">
        <v>-1</v>
      </c>
      <c r="AI56" s="85" t="s">
        <v>381</v>
      </c>
      <c r="AJ56" s="85">
        <v>0</v>
      </c>
      <c r="AK56" s="85" t="b">
        <v>0</v>
      </c>
      <c r="AL56" s="85">
        <v>107572.962</v>
      </c>
      <c r="AM56" s="85" t="b">
        <v>1</v>
      </c>
      <c r="AN56" s="85">
        <v>0</v>
      </c>
      <c r="AO56" s="85" t="b">
        <v>0</v>
      </c>
      <c r="AP56" s="85">
        <v>92618.035000000003</v>
      </c>
      <c r="AQ56" s="85"/>
      <c r="AR56" s="85">
        <v>92618.035000000003</v>
      </c>
      <c r="AS56" s="85">
        <v>6</v>
      </c>
      <c r="AT56" s="85" t="b">
        <v>1</v>
      </c>
      <c r="AU56" s="85" t="b">
        <v>0</v>
      </c>
    </row>
    <row r="57" spans="1:47" x14ac:dyDescent="0.25">
      <c r="A57" s="85" t="s">
        <v>422</v>
      </c>
      <c r="B57" s="85" t="s">
        <v>354</v>
      </c>
      <c r="C57" s="85">
        <v>20250701</v>
      </c>
      <c r="D57" s="85">
        <v>2025</v>
      </c>
      <c r="E57" s="85">
        <v>7</v>
      </c>
      <c r="F57" s="85" t="s">
        <v>429</v>
      </c>
      <c r="G57" s="85">
        <v>124</v>
      </c>
      <c r="H57" s="85" t="s">
        <v>352</v>
      </c>
      <c r="I57" s="85" t="s">
        <v>353</v>
      </c>
      <c r="J57" s="85" t="s">
        <v>354</v>
      </c>
      <c r="K57" s="85" t="s">
        <v>355</v>
      </c>
      <c r="L57" s="85">
        <v>218</v>
      </c>
      <c r="M57" s="85" t="s">
        <v>356</v>
      </c>
      <c r="N57" s="85" t="s">
        <v>82</v>
      </c>
      <c r="O57" s="85">
        <v>0</v>
      </c>
      <c r="P57" s="85" t="s">
        <v>357</v>
      </c>
      <c r="Q57" s="85" t="s">
        <v>358</v>
      </c>
      <c r="R57" s="85" t="s">
        <v>359</v>
      </c>
      <c r="S57" s="85" t="s">
        <v>360</v>
      </c>
      <c r="T57" s="85" t="b">
        <v>1</v>
      </c>
      <c r="U57" s="85" t="s">
        <v>361</v>
      </c>
      <c r="V57" s="85" t="s">
        <v>362</v>
      </c>
      <c r="W57" s="85">
        <v>6</v>
      </c>
      <c r="X57" s="85" t="b">
        <v>1</v>
      </c>
      <c r="Y57" s="85" t="s">
        <v>363</v>
      </c>
      <c r="Z57" s="85" t="s">
        <v>364</v>
      </c>
      <c r="AA57" s="85" t="s">
        <v>365</v>
      </c>
      <c r="AB57" s="85">
        <v>0</v>
      </c>
      <c r="AC57" s="85" t="s">
        <v>366</v>
      </c>
      <c r="AD57" s="85">
        <v>8</v>
      </c>
      <c r="AE57" s="85" t="s">
        <v>367</v>
      </c>
      <c r="AF57" s="85">
        <v>8174690</v>
      </c>
      <c r="AG57" s="85" t="b">
        <v>0</v>
      </c>
      <c r="AH57" s="85">
        <v>8</v>
      </c>
      <c r="AI57" s="85" t="s">
        <v>367</v>
      </c>
      <c r="AJ57" s="85">
        <v>8174690</v>
      </c>
      <c r="AK57" s="85" t="b">
        <v>0</v>
      </c>
      <c r="AL57" s="85">
        <v>8174690</v>
      </c>
      <c r="AM57" s="85" t="b">
        <v>0</v>
      </c>
      <c r="AN57" s="85">
        <v>0</v>
      </c>
      <c r="AO57" s="85" t="b">
        <v>0</v>
      </c>
      <c r="AP57" s="85"/>
      <c r="AQ57" s="85">
        <v>7353752.9919999996</v>
      </c>
      <c r="AR57" s="85">
        <v>7353752.9919999996</v>
      </c>
      <c r="AS57" s="85">
        <v>0</v>
      </c>
      <c r="AT57" s="85" t="b">
        <v>0</v>
      </c>
      <c r="AU57" s="85" t="b">
        <v>1</v>
      </c>
    </row>
    <row r="58" spans="1:47" x14ac:dyDescent="0.25">
      <c r="A58" s="85" t="s">
        <v>422</v>
      </c>
      <c r="B58" s="85" t="s">
        <v>354</v>
      </c>
      <c r="C58" s="85">
        <v>20250701</v>
      </c>
      <c r="D58" s="85">
        <v>2025</v>
      </c>
      <c r="E58" s="85">
        <v>7</v>
      </c>
      <c r="F58" s="85" t="s">
        <v>429</v>
      </c>
      <c r="G58" s="85">
        <v>268</v>
      </c>
      <c r="H58" s="85" t="s">
        <v>368</v>
      </c>
      <c r="I58" s="85" t="s">
        <v>287</v>
      </c>
      <c r="J58" s="85" t="s">
        <v>354</v>
      </c>
      <c r="K58" s="85" t="s">
        <v>355</v>
      </c>
      <c r="L58" s="85">
        <v>218</v>
      </c>
      <c r="M58" s="85" t="s">
        <v>356</v>
      </c>
      <c r="N58" s="85" t="s">
        <v>82</v>
      </c>
      <c r="O58" s="85">
        <v>0</v>
      </c>
      <c r="P58" s="85" t="s">
        <v>357</v>
      </c>
      <c r="Q58" s="85" t="s">
        <v>358</v>
      </c>
      <c r="R58" s="85" t="s">
        <v>359</v>
      </c>
      <c r="S58" s="85" t="s">
        <v>360</v>
      </c>
      <c r="T58" s="85" t="b">
        <v>1</v>
      </c>
      <c r="U58" s="85" t="s">
        <v>361</v>
      </c>
      <c r="V58" s="85" t="s">
        <v>362</v>
      </c>
      <c r="W58" s="85">
        <v>6</v>
      </c>
      <c r="X58" s="85" t="b">
        <v>1</v>
      </c>
      <c r="Y58" s="85" t="s">
        <v>363</v>
      </c>
      <c r="Z58" s="85" t="s">
        <v>364</v>
      </c>
      <c r="AA58" s="85" t="s">
        <v>365</v>
      </c>
      <c r="AB58" s="85">
        <v>0</v>
      </c>
      <c r="AC58" s="85" t="s">
        <v>366</v>
      </c>
      <c r="AD58" s="85">
        <v>8</v>
      </c>
      <c r="AE58" s="85" t="s">
        <v>367</v>
      </c>
      <c r="AF58" s="85">
        <v>4100295.5</v>
      </c>
      <c r="AG58" s="85" t="b">
        <v>0</v>
      </c>
      <c r="AH58" s="85">
        <v>8</v>
      </c>
      <c r="AI58" s="85" t="s">
        <v>367</v>
      </c>
      <c r="AJ58" s="85">
        <v>4100295.5</v>
      </c>
      <c r="AK58" s="85" t="b">
        <v>0</v>
      </c>
      <c r="AL58" s="85">
        <v>4100295.5</v>
      </c>
      <c r="AM58" s="85" t="b">
        <v>0</v>
      </c>
      <c r="AN58" s="85">
        <v>0</v>
      </c>
      <c r="AO58" s="85" t="b">
        <v>0</v>
      </c>
      <c r="AP58" s="85">
        <v>3167826.2650000001</v>
      </c>
      <c r="AQ58" s="85"/>
      <c r="AR58" s="85">
        <v>3167826.2650000001</v>
      </c>
      <c r="AS58" s="85">
        <v>0</v>
      </c>
      <c r="AT58" s="85" t="b">
        <v>0</v>
      </c>
      <c r="AU58" s="85" t="b">
        <v>1</v>
      </c>
    </row>
    <row r="59" spans="1:47" x14ac:dyDescent="0.25">
      <c r="A59" s="85" t="s">
        <v>422</v>
      </c>
      <c r="B59" s="85" t="s">
        <v>354</v>
      </c>
      <c r="C59" s="85">
        <v>20250701</v>
      </c>
      <c r="D59" s="85">
        <v>2025</v>
      </c>
      <c r="E59" s="85">
        <v>7</v>
      </c>
      <c r="F59" s="85" t="s">
        <v>429</v>
      </c>
      <c r="G59" s="85">
        <v>344</v>
      </c>
      <c r="H59" s="85" t="s">
        <v>369</v>
      </c>
      <c r="I59" s="85" t="s">
        <v>370</v>
      </c>
      <c r="J59" s="85" t="s">
        <v>354</v>
      </c>
      <c r="K59" s="85" t="s">
        <v>355</v>
      </c>
      <c r="L59" s="85">
        <v>218</v>
      </c>
      <c r="M59" s="85" t="s">
        <v>356</v>
      </c>
      <c r="N59" s="85" t="s">
        <v>82</v>
      </c>
      <c r="O59" s="85">
        <v>0</v>
      </c>
      <c r="P59" s="85" t="s">
        <v>357</v>
      </c>
      <c r="Q59" s="85" t="s">
        <v>358</v>
      </c>
      <c r="R59" s="85" t="s">
        <v>359</v>
      </c>
      <c r="S59" s="85" t="s">
        <v>360</v>
      </c>
      <c r="T59" s="85" t="b">
        <v>1</v>
      </c>
      <c r="U59" s="85" t="s">
        <v>361</v>
      </c>
      <c r="V59" s="85" t="s">
        <v>362</v>
      </c>
      <c r="W59" s="85">
        <v>6</v>
      </c>
      <c r="X59" s="85" t="b">
        <v>1</v>
      </c>
      <c r="Y59" s="85" t="s">
        <v>363</v>
      </c>
      <c r="Z59" s="85" t="s">
        <v>364</v>
      </c>
      <c r="AA59" s="85" t="s">
        <v>365</v>
      </c>
      <c r="AB59" s="85">
        <v>0</v>
      </c>
      <c r="AC59" s="85" t="s">
        <v>366</v>
      </c>
      <c r="AD59" s="85">
        <v>8</v>
      </c>
      <c r="AE59" s="85" t="s">
        <v>367</v>
      </c>
      <c r="AF59" s="85">
        <v>577038</v>
      </c>
      <c r="AG59" s="85" t="b">
        <v>0</v>
      </c>
      <c r="AH59" s="85">
        <v>8</v>
      </c>
      <c r="AI59" s="85" t="s">
        <v>367</v>
      </c>
      <c r="AJ59" s="85">
        <v>577038</v>
      </c>
      <c r="AK59" s="85" t="b">
        <v>0</v>
      </c>
      <c r="AL59" s="85">
        <v>577038</v>
      </c>
      <c r="AM59" s="85" t="b">
        <v>0</v>
      </c>
      <c r="AN59" s="85">
        <v>0</v>
      </c>
      <c r="AO59" s="85" t="b">
        <v>0</v>
      </c>
      <c r="AP59" s="85">
        <v>321220.45799999998</v>
      </c>
      <c r="AQ59" s="85"/>
      <c r="AR59" s="85">
        <v>321220.45799999998</v>
      </c>
      <c r="AS59" s="85">
        <v>0</v>
      </c>
      <c r="AT59" s="85" t="b">
        <v>1</v>
      </c>
      <c r="AU59" s="85" t="b">
        <v>0</v>
      </c>
    </row>
    <row r="60" spans="1:47" x14ac:dyDescent="0.25">
      <c r="A60" s="85" t="s">
        <v>422</v>
      </c>
      <c r="B60" s="85" t="s">
        <v>354</v>
      </c>
      <c r="C60" s="85">
        <v>20250701</v>
      </c>
      <c r="D60" s="85">
        <v>2025</v>
      </c>
      <c r="E60" s="85">
        <v>7</v>
      </c>
      <c r="F60" s="85" t="s">
        <v>429</v>
      </c>
      <c r="G60" s="85">
        <v>417</v>
      </c>
      <c r="H60" s="85" t="s">
        <v>371</v>
      </c>
      <c r="I60" s="85" t="s">
        <v>372</v>
      </c>
      <c r="J60" s="85" t="s">
        <v>354</v>
      </c>
      <c r="K60" s="85" t="s">
        <v>355</v>
      </c>
      <c r="L60" s="85">
        <v>218</v>
      </c>
      <c r="M60" s="85" t="s">
        <v>356</v>
      </c>
      <c r="N60" s="85" t="s">
        <v>82</v>
      </c>
      <c r="O60" s="85">
        <v>0</v>
      </c>
      <c r="P60" s="85" t="s">
        <v>357</v>
      </c>
      <c r="Q60" s="85" t="s">
        <v>358</v>
      </c>
      <c r="R60" s="85" t="s">
        <v>359</v>
      </c>
      <c r="S60" s="85" t="s">
        <v>360</v>
      </c>
      <c r="T60" s="85" t="b">
        <v>1</v>
      </c>
      <c r="U60" s="85" t="s">
        <v>361</v>
      </c>
      <c r="V60" s="85" t="s">
        <v>362</v>
      </c>
      <c r="W60" s="85">
        <v>6</v>
      </c>
      <c r="X60" s="85" t="b">
        <v>1</v>
      </c>
      <c r="Y60" s="85" t="s">
        <v>363</v>
      </c>
      <c r="Z60" s="85" t="s">
        <v>364</v>
      </c>
      <c r="AA60" s="85" t="s">
        <v>365</v>
      </c>
      <c r="AB60" s="85">
        <v>0</v>
      </c>
      <c r="AC60" s="85" t="s">
        <v>366</v>
      </c>
      <c r="AD60" s="85">
        <v>8</v>
      </c>
      <c r="AE60" s="85" t="s">
        <v>367</v>
      </c>
      <c r="AF60" s="85">
        <v>2050090</v>
      </c>
      <c r="AG60" s="85" t="b">
        <v>0</v>
      </c>
      <c r="AH60" s="85">
        <v>8</v>
      </c>
      <c r="AI60" s="85" t="s">
        <v>367</v>
      </c>
      <c r="AJ60" s="85">
        <v>2050090</v>
      </c>
      <c r="AK60" s="85" t="b">
        <v>0</v>
      </c>
      <c r="AL60" s="85">
        <v>2050090</v>
      </c>
      <c r="AM60" s="85" t="b">
        <v>0</v>
      </c>
      <c r="AN60" s="85">
        <v>0</v>
      </c>
      <c r="AO60" s="85" t="b">
        <v>0</v>
      </c>
      <c r="AP60" s="85">
        <v>1767905</v>
      </c>
      <c r="AQ60" s="85"/>
      <c r="AR60" s="85">
        <v>1767905</v>
      </c>
      <c r="AS60" s="85">
        <v>0</v>
      </c>
      <c r="AT60" s="85" t="b">
        <v>0</v>
      </c>
      <c r="AU60" s="85" t="b">
        <v>1</v>
      </c>
    </row>
    <row r="61" spans="1:47" x14ac:dyDescent="0.25">
      <c r="A61" s="85" t="s">
        <v>422</v>
      </c>
      <c r="B61" s="85" t="s">
        <v>354</v>
      </c>
      <c r="C61" s="85">
        <v>20250701</v>
      </c>
      <c r="D61" s="85">
        <v>2025</v>
      </c>
      <c r="E61" s="85">
        <v>7</v>
      </c>
      <c r="F61" s="85" t="s">
        <v>429</v>
      </c>
      <c r="G61" s="85">
        <v>554</v>
      </c>
      <c r="H61" s="85" t="s">
        <v>373</v>
      </c>
      <c r="I61" s="85" t="s">
        <v>374</v>
      </c>
      <c r="J61" s="85" t="s">
        <v>354</v>
      </c>
      <c r="K61" s="85" t="s">
        <v>355</v>
      </c>
      <c r="L61" s="85">
        <v>218</v>
      </c>
      <c r="M61" s="85" t="s">
        <v>356</v>
      </c>
      <c r="N61" s="85" t="s">
        <v>82</v>
      </c>
      <c r="O61" s="85">
        <v>0</v>
      </c>
      <c r="P61" s="85" t="s">
        <v>357</v>
      </c>
      <c r="Q61" s="85" t="s">
        <v>358</v>
      </c>
      <c r="R61" s="85" t="s">
        <v>359</v>
      </c>
      <c r="S61" s="85" t="s">
        <v>360</v>
      </c>
      <c r="T61" s="85" t="b">
        <v>1</v>
      </c>
      <c r="U61" s="85" t="s">
        <v>361</v>
      </c>
      <c r="V61" s="85" t="s">
        <v>362</v>
      </c>
      <c r="W61" s="85">
        <v>6</v>
      </c>
      <c r="X61" s="85" t="b">
        <v>1</v>
      </c>
      <c r="Y61" s="85" t="s">
        <v>363</v>
      </c>
      <c r="Z61" s="85" t="s">
        <v>364</v>
      </c>
      <c r="AA61" s="85" t="s">
        <v>365</v>
      </c>
      <c r="AB61" s="85">
        <v>0</v>
      </c>
      <c r="AC61" s="85" t="s">
        <v>366</v>
      </c>
      <c r="AD61" s="85">
        <v>8</v>
      </c>
      <c r="AE61" s="85" t="s">
        <v>367</v>
      </c>
      <c r="AF61" s="85">
        <v>4414790</v>
      </c>
      <c r="AG61" s="85" t="b">
        <v>0</v>
      </c>
      <c r="AH61" s="85">
        <v>8</v>
      </c>
      <c r="AI61" s="85" t="s">
        <v>367</v>
      </c>
      <c r="AJ61" s="85">
        <v>4414790</v>
      </c>
      <c r="AK61" s="85" t="b">
        <v>0</v>
      </c>
      <c r="AL61" s="85">
        <v>4414790</v>
      </c>
      <c r="AM61" s="85" t="b">
        <v>0</v>
      </c>
      <c r="AN61" s="85">
        <v>4771700</v>
      </c>
      <c r="AO61" s="85" t="b">
        <v>0</v>
      </c>
      <c r="AP61" s="85">
        <v>4115084.0410000002</v>
      </c>
      <c r="AQ61" s="85">
        <v>2937509.3029999998</v>
      </c>
      <c r="AR61" s="85">
        <v>4115084.0410000002</v>
      </c>
      <c r="AS61" s="85">
        <v>0</v>
      </c>
      <c r="AT61" s="85" t="b">
        <v>1</v>
      </c>
      <c r="AU61" s="85" t="b">
        <v>0</v>
      </c>
    </row>
    <row r="62" spans="1:47" x14ac:dyDescent="0.25">
      <c r="A62" s="85" t="s">
        <v>422</v>
      </c>
      <c r="B62" s="85" t="s">
        <v>354</v>
      </c>
      <c r="C62" s="85">
        <v>20250701</v>
      </c>
      <c r="D62" s="85">
        <v>2025</v>
      </c>
      <c r="E62" s="85">
        <v>7</v>
      </c>
      <c r="F62" s="85" t="s">
        <v>429</v>
      </c>
      <c r="G62" s="85">
        <v>792</v>
      </c>
      <c r="H62" s="85" t="s">
        <v>375</v>
      </c>
      <c r="I62" s="85" t="s">
        <v>376</v>
      </c>
      <c r="J62" s="85" t="s">
        <v>354</v>
      </c>
      <c r="K62" s="85" t="s">
        <v>355</v>
      </c>
      <c r="L62" s="85">
        <v>218</v>
      </c>
      <c r="M62" s="85" t="s">
        <v>356</v>
      </c>
      <c r="N62" s="85" t="s">
        <v>82</v>
      </c>
      <c r="O62" s="85">
        <v>0</v>
      </c>
      <c r="P62" s="85" t="s">
        <v>357</v>
      </c>
      <c r="Q62" s="85" t="s">
        <v>358</v>
      </c>
      <c r="R62" s="85" t="s">
        <v>359</v>
      </c>
      <c r="S62" s="85" t="s">
        <v>360</v>
      </c>
      <c r="T62" s="85" t="b">
        <v>1</v>
      </c>
      <c r="U62" s="85" t="s">
        <v>361</v>
      </c>
      <c r="V62" s="85" t="s">
        <v>362</v>
      </c>
      <c r="W62" s="85">
        <v>6</v>
      </c>
      <c r="X62" s="85" t="b">
        <v>1</v>
      </c>
      <c r="Y62" s="85" t="s">
        <v>363</v>
      </c>
      <c r="Z62" s="85" t="s">
        <v>364</v>
      </c>
      <c r="AA62" s="85" t="s">
        <v>365</v>
      </c>
      <c r="AB62" s="85">
        <v>0</v>
      </c>
      <c r="AC62" s="85" t="s">
        <v>366</v>
      </c>
      <c r="AD62" s="85">
        <v>8</v>
      </c>
      <c r="AE62" s="85" t="s">
        <v>367</v>
      </c>
      <c r="AF62" s="85">
        <v>22443415</v>
      </c>
      <c r="AG62" s="85" t="b">
        <v>0</v>
      </c>
      <c r="AH62" s="85">
        <v>8</v>
      </c>
      <c r="AI62" s="85" t="s">
        <v>367</v>
      </c>
      <c r="AJ62" s="85">
        <v>22443415</v>
      </c>
      <c r="AK62" s="85" t="b">
        <v>0</v>
      </c>
      <c r="AL62" s="85">
        <v>22443415</v>
      </c>
      <c r="AM62" s="85" t="b">
        <v>0</v>
      </c>
      <c r="AN62" s="85">
        <v>0</v>
      </c>
      <c r="AO62" s="85" t="b">
        <v>0</v>
      </c>
      <c r="AP62" s="85">
        <v>21589862</v>
      </c>
      <c r="AQ62" s="85">
        <v>20420651</v>
      </c>
      <c r="AR62" s="85">
        <v>21589862</v>
      </c>
      <c r="AS62" s="85">
        <v>0</v>
      </c>
      <c r="AT62" s="85" t="b">
        <v>0</v>
      </c>
      <c r="AU62" s="85" t="b">
        <v>1</v>
      </c>
    </row>
    <row r="63" spans="1:47" x14ac:dyDescent="0.25">
      <c r="A63" s="85" t="s">
        <v>422</v>
      </c>
      <c r="B63" s="85" t="s">
        <v>354</v>
      </c>
      <c r="C63" s="85">
        <v>20250701</v>
      </c>
      <c r="D63" s="85">
        <v>2025</v>
      </c>
      <c r="E63" s="85">
        <v>7</v>
      </c>
      <c r="F63" s="85" t="s">
        <v>429</v>
      </c>
      <c r="G63" s="85">
        <v>804</v>
      </c>
      <c r="H63" s="85" t="s">
        <v>377</v>
      </c>
      <c r="I63" s="85" t="s">
        <v>378</v>
      </c>
      <c r="J63" s="85" t="s">
        <v>354</v>
      </c>
      <c r="K63" s="85" t="s">
        <v>355</v>
      </c>
      <c r="L63" s="85">
        <v>218</v>
      </c>
      <c r="M63" s="85" t="s">
        <v>356</v>
      </c>
      <c r="N63" s="85" t="s">
        <v>82</v>
      </c>
      <c r="O63" s="85">
        <v>0</v>
      </c>
      <c r="P63" s="85" t="s">
        <v>357</v>
      </c>
      <c r="Q63" s="85" t="s">
        <v>358</v>
      </c>
      <c r="R63" s="85" t="s">
        <v>359</v>
      </c>
      <c r="S63" s="85" t="s">
        <v>360</v>
      </c>
      <c r="T63" s="85" t="b">
        <v>1</v>
      </c>
      <c r="U63" s="85" t="s">
        <v>361</v>
      </c>
      <c r="V63" s="85" t="s">
        <v>362</v>
      </c>
      <c r="W63" s="85">
        <v>6</v>
      </c>
      <c r="X63" s="85" t="b">
        <v>1</v>
      </c>
      <c r="Y63" s="85" t="s">
        <v>363</v>
      </c>
      <c r="Z63" s="85" t="s">
        <v>364</v>
      </c>
      <c r="AA63" s="85" t="s">
        <v>365</v>
      </c>
      <c r="AB63" s="85">
        <v>0</v>
      </c>
      <c r="AC63" s="85" t="s">
        <v>366</v>
      </c>
      <c r="AD63" s="85">
        <v>8</v>
      </c>
      <c r="AE63" s="85" t="s">
        <v>367</v>
      </c>
      <c r="AF63" s="85">
        <v>8845254</v>
      </c>
      <c r="AG63" s="85" t="b">
        <v>0</v>
      </c>
      <c r="AH63" s="85">
        <v>8</v>
      </c>
      <c r="AI63" s="85" t="s">
        <v>367</v>
      </c>
      <c r="AJ63" s="85">
        <v>8845254</v>
      </c>
      <c r="AK63" s="85" t="b">
        <v>0</v>
      </c>
      <c r="AL63" s="85">
        <v>8845254</v>
      </c>
      <c r="AM63" s="85" t="b">
        <v>0</v>
      </c>
      <c r="AN63" s="85">
        <v>0</v>
      </c>
      <c r="AO63" s="85" t="b">
        <v>0</v>
      </c>
      <c r="AP63" s="85">
        <v>9079686.9399999995</v>
      </c>
      <c r="AQ63" s="85"/>
      <c r="AR63" s="85">
        <v>9079686.9399999995</v>
      </c>
      <c r="AS63" s="85">
        <v>0</v>
      </c>
      <c r="AT63" s="85" t="b">
        <v>0</v>
      </c>
      <c r="AU63" s="85" t="b">
        <v>1</v>
      </c>
    </row>
    <row r="64" spans="1:47" x14ac:dyDescent="0.25">
      <c r="A64" s="85" t="s">
        <v>422</v>
      </c>
      <c r="B64" s="85" t="s">
        <v>354</v>
      </c>
      <c r="C64" s="85">
        <v>20250701</v>
      </c>
      <c r="D64" s="85">
        <v>2025</v>
      </c>
      <c r="E64" s="85">
        <v>7</v>
      </c>
      <c r="F64" s="85" t="s">
        <v>429</v>
      </c>
      <c r="G64" s="85">
        <v>818</v>
      </c>
      <c r="H64" s="85" t="s">
        <v>379</v>
      </c>
      <c r="I64" s="85" t="s">
        <v>380</v>
      </c>
      <c r="J64" s="85" t="s">
        <v>354</v>
      </c>
      <c r="K64" s="85" t="s">
        <v>355</v>
      </c>
      <c r="L64" s="85">
        <v>218</v>
      </c>
      <c r="M64" s="85" t="s">
        <v>356</v>
      </c>
      <c r="N64" s="85" t="s">
        <v>82</v>
      </c>
      <c r="O64" s="85">
        <v>0</v>
      </c>
      <c r="P64" s="85" t="s">
        <v>357</v>
      </c>
      <c r="Q64" s="85" t="s">
        <v>358</v>
      </c>
      <c r="R64" s="85" t="s">
        <v>359</v>
      </c>
      <c r="S64" s="85" t="s">
        <v>360</v>
      </c>
      <c r="T64" s="85" t="b">
        <v>1</v>
      </c>
      <c r="U64" s="85" t="s">
        <v>361</v>
      </c>
      <c r="V64" s="85" t="s">
        <v>362</v>
      </c>
      <c r="W64" s="85">
        <v>6</v>
      </c>
      <c r="X64" s="85" t="b">
        <v>1</v>
      </c>
      <c r="Y64" s="85" t="s">
        <v>363</v>
      </c>
      <c r="Z64" s="85" t="s">
        <v>364</v>
      </c>
      <c r="AA64" s="85" t="s">
        <v>365</v>
      </c>
      <c r="AB64" s="85">
        <v>0</v>
      </c>
      <c r="AC64" s="85" t="s">
        <v>366</v>
      </c>
      <c r="AD64" s="85">
        <v>8</v>
      </c>
      <c r="AE64" s="85" t="s">
        <v>367</v>
      </c>
      <c r="AF64" s="85">
        <v>111243.238</v>
      </c>
      <c r="AG64" s="85" t="b">
        <v>1</v>
      </c>
      <c r="AH64" s="85">
        <v>-1</v>
      </c>
      <c r="AI64" s="85" t="s">
        <v>381</v>
      </c>
      <c r="AJ64" s="85">
        <v>0</v>
      </c>
      <c r="AK64" s="85" t="b">
        <v>0</v>
      </c>
      <c r="AL64" s="85">
        <v>111243.238</v>
      </c>
      <c r="AM64" s="85" t="b">
        <v>1</v>
      </c>
      <c r="AN64" s="85">
        <v>0</v>
      </c>
      <c r="AO64" s="85" t="b">
        <v>0</v>
      </c>
      <c r="AP64" s="85">
        <v>95778.063999999998</v>
      </c>
      <c r="AQ64" s="85"/>
      <c r="AR64" s="85">
        <v>95778.063999999998</v>
      </c>
      <c r="AS64" s="85">
        <v>6</v>
      </c>
      <c r="AT64" s="85" t="b">
        <v>1</v>
      </c>
      <c r="AU64" s="85" t="b">
        <v>0</v>
      </c>
    </row>
    <row r="65" spans="1:47" x14ac:dyDescent="0.25">
      <c r="A65" s="85" t="s">
        <v>422</v>
      </c>
      <c r="B65" s="85" t="s">
        <v>354</v>
      </c>
      <c r="C65" s="85">
        <v>20250801</v>
      </c>
      <c r="D65" s="85">
        <v>2025</v>
      </c>
      <c r="E65" s="85">
        <v>8</v>
      </c>
      <c r="F65" s="85" t="s">
        <v>430</v>
      </c>
      <c r="G65" s="85">
        <v>124</v>
      </c>
      <c r="H65" s="85" t="s">
        <v>352</v>
      </c>
      <c r="I65" s="85" t="s">
        <v>353</v>
      </c>
      <c r="J65" s="85" t="s">
        <v>354</v>
      </c>
      <c r="K65" s="85" t="s">
        <v>355</v>
      </c>
      <c r="L65" s="85">
        <v>218</v>
      </c>
      <c r="M65" s="85" t="s">
        <v>356</v>
      </c>
      <c r="N65" s="85" t="s">
        <v>82</v>
      </c>
      <c r="O65" s="85">
        <v>0</v>
      </c>
      <c r="P65" s="85" t="s">
        <v>357</v>
      </c>
      <c r="Q65" s="85" t="s">
        <v>358</v>
      </c>
      <c r="R65" s="85" t="s">
        <v>359</v>
      </c>
      <c r="S65" s="85" t="s">
        <v>360</v>
      </c>
      <c r="T65" s="85" t="b">
        <v>1</v>
      </c>
      <c r="U65" s="85" t="s">
        <v>361</v>
      </c>
      <c r="V65" s="85" t="s">
        <v>362</v>
      </c>
      <c r="W65" s="85">
        <v>6</v>
      </c>
      <c r="X65" s="85" t="b">
        <v>1</v>
      </c>
      <c r="Y65" s="85" t="s">
        <v>363</v>
      </c>
      <c r="Z65" s="85" t="s">
        <v>364</v>
      </c>
      <c r="AA65" s="85" t="s">
        <v>365</v>
      </c>
      <c r="AB65" s="85">
        <v>0</v>
      </c>
      <c r="AC65" s="85" t="s">
        <v>366</v>
      </c>
      <c r="AD65" s="85">
        <v>8</v>
      </c>
      <c r="AE65" s="85" t="s">
        <v>367</v>
      </c>
      <c r="AF65" s="85">
        <v>6482060</v>
      </c>
      <c r="AG65" s="85" t="b">
        <v>0</v>
      </c>
      <c r="AH65" s="85">
        <v>8</v>
      </c>
      <c r="AI65" s="85" t="s">
        <v>367</v>
      </c>
      <c r="AJ65" s="85">
        <v>6482060</v>
      </c>
      <c r="AK65" s="85" t="b">
        <v>0</v>
      </c>
      <c r="AL65" s="85">
        <v>6482060</v>
      </c>
      <c r="AM65" s="85" t="b">
        <v>0</v>
      </c>
      <c r="AN65" s="85">
        <v>0</v>
      </c>
      <c r="AO65" s="85" t="b">
        <v>0</v>
      </c>
      <c r="AP65" s="85"/>
      <c r="AQ65" s="85">
        <v>6075782.6869999999</v>
      </c>
      <c r="AR65" s="85">
        <v>6075782.6869999999</v>
      </c>
      <c r="AS65" s="85">
        <v>0</v>
      </c>
      <c r="AT65" s="85" t="b">
        <v>0</v>
      </c>
      <c r="AU65" s="85" t="b">
        <v>1</v>
      </c>
    </row>
    <row r="66" spans="1:47" x14ac:dyDescent="0.25">
      <c r="A66" s="85" t="s">
        <v>422</v>
      </c>
      <c r="B66" s="85" t="s">
        <v>354</v>
      </c>
      <c r="C66" s="85">
        <v>20250801</v>
      </c>
      <c r="D66" s="85">
        <v>2025</v>
      </c>
      <c r="E66" s="85">
        <v>8</v>
      </c>
      <c r="F66" s="85" t="s">
        <v>430</v>
      </c>
      <c r="G66" s="85">
        <v>268</v>
      </c>
      <c r="H66" s="85" t="s">
        <v>368</v>
      </c>
      <c r="I66" s="85" t="s">
        <v>287</v>
      </c>
      <c r="J66" s="85" t="s">
        <v>354</v>
      </c>
      <c r="K66" s="85" t="s">
        <v>355</v>
      </c>
      <c r="L66" s="85">
        <v>218</v>
      </c>
      <c r="M66" s="85" t="s">
        <v>356</v>
      </c>
      <c r="N66" s="85" t="s">
        <v>82</v>
      </c>
      <c r="O66" s="85">
        <v>0</v>
      </c>
      <c r="P66" s="85" t="s">
        <v>357</v>
      </c>
      <c r="Q66" s="85" t="s">
        <v>358</v>
      </c>
      <c r="R66" s="85" t="s">
        <v>359</v>
      </c>
      <c r="S66" s="85" t="s">
        <v>360</v>
      </c>
      <c r="T66" s="85" t="b">
        <v>1</v>
      </c>
      <c r="U66" s="85" t="s">
        <v>361</v>
      </c>
      <c r="V66" s="85" t="s">
        <v>362</v>
      </c>
      <c r="W66" s="85">
        <v>6</v>
      </c>
      <c r="X66" s="85" t="b">
        <v>1</v>
      </c>
      <c r="Y66" s="85" t="s">
        <v>363</v>
      </c>
      <c r="Z66" s="85" t="s">
        <v>364</v>
      </c>
      <c r="AA66" s="85" t="s">
        <v>365</v>
      </c>
      <c r="AB66" s="85">
        <v>0</v>
      </c>
      <c r="AC66" s="85" t="s">
        <v>366</v>
      </c>
      <c r="AD66" s="85">
        <v>8</v>
      </c>
      <c r="AE66" s="85" t="s">
        <v>367</v>
      </c>
      <c r="AF66" s="85">
        <v>4261100</v>
      </c>
      <c r="AG66" s="85" t="b">
        <v>0</v>
      </c>
      <c r="AH66" s="85">
        <v>8</v>
      </c>
      <c r="AI66" s="85" t="s">
        <v>367</v>
      </c>
      <c r="AJ66" s="85">
        <v>4261100</v>
      </c>
      <c r="AK66" s="85" t="b">
        <v>0</v>
      </c>
      <c r="AL66" s="85">
        <v>4261100</v>
      </c>
      <c r="AM66" s="85" t="b">
        <v>0</v>
      </c>
      <c r="AN66" s="85">
        <v>0</v>
      </c>
      <c r="AO66" s="85" t="b">
        <v>0</v>
      </c>
      <c r="AP66" s="85">
        <v>3315660.5729999999</v>
      </c>
      <c r="AQ66" s="85"/>
      <c r="AR66" s="85">
        <v>3315660.5729999999</v>
      </c>
      <c r="AS66" s="85">
        <v>0</v>
      </c>
      <c r="AT66" s="85" t="b">
        <v>0</v>
      </c>
      <c r="AU66" s="85" t="b">
        <v>1</v>
      </c>
    </row>
    <row r="67" spans="1:47" x14ac:dyDescent="0.25">
      <c r="A67" s="85" t="s">
        <v>422</v>
      </c>
      <c r="B67" s="85" t="s">
        <v>354</v>
      </c>
      <c r="C67" s="85">
        <v>20250801</v>
      </c>
      <c r="D67" s="85">
        <v>2025</v>
      </c>
      <c r="E67" s="85">
        <v>8</v>
      </c>
      <c r="F67" s="85" t="s">
        <v>430</v>
      </c>
      <c r="G67" s="85">
        <v>344</v>
      </c>
      <c r="H67" s="85" t="s">
        <v>369</v>
      </c>
      <c r="I67" s="85" t="s">
        <v>370</v>
      </c>
      <c r="J67" s="85" t="s">
        <v>354</v>
      </c>
      <c r="K67" s="85" t="s">
        <v>355</v>
      </c>
      <c r="L67" s="85">
        <v>218</v>
      </c>
      <c r="M67" s="85" t="s">
        <v>356</v>
      </c>
      <c r="N67" s="85" t="s">
        <v>82</v>
      </c>
      <c r="O67" s="85">
        <v>0</v>
      </c>
      <c r="P67" s="85" t="s">
        <v>357</v>
      </c>
      <c r="Q67" s="85" t="s">
        <v>358</v>
      </c>
      <c r="R67" s="85" t="s">
        <v>359</v>
      </c>
      <c r="S67" s="85" t="s">
        <v>360</v>
      </c>
      <c r="T67" s="85" t="b">
        <v>1</v>
      </c>
      <c r="U67" s="85" t="s">
        <v>361</v>
      </c>
      <c r="V67" s="85" t="s">
        <v>362</v>
      </c>
      <c r="W67" s="85">
        <v>6</v>
      </c>
      <c r="X67" s="85" t="b">
        <v>1</v>
      </c>
      <c r="Y67" s="85" t="s">
        <v>363</v>
      </c>
      <c r="Z67" s="85" t="s">
        <v>364</v>
      </c>
      <c r="AA67" s="85" t="s">
        <v>365</v>
      </c>
      <c r="AB67" s="85">
        <v>0</v>
      </c>
      <c r="AC67" s="85" t="s">
        <v>366</v>
      </c>
      <c r="AD67" s="85">
        <v>8</v>
      </c>
      <c r="AE67" s="85" t="s">
        <v>367</v>
      </c>
      <c r="AF67" s="85">
        <v>577038</v>
      </c>
      <c r="AG67" s="85" t="b">
        <v>0</v>
      </c>
      <c r="AH67" s="85">
        <v>8</v>
      </c>
      <c r="AI67" s="85" t="s">
        <v>367</v>
      </c>
      <c r="AJ67" s="85">
        <v>577038</v>
      </c>
      <c r="AK67" s="85" t="b">
        <v>0</v>
      </c>
      <c r="AL67" s="85">
        <v>577038</v>
      </c>
      <c r="AM67" s="85" t="b">
        <v>0</v>
      </c>
      <c r="AN67" s="85">
        <v>0</v>
      </c>
      <c r="AO67" s="85" t="b">
        <v>0</v>
      </c>
      <c r="AP67" s="85">
        <v>320913.755</v>
      </c>
      <c r="AQ67" s="85"/>
      <c r="AR67" s="85">
        <v>320913.755</v>
      </c>
      <c r="AS67" s="85">
        <v>0</v>
      </c>
      <c r="AT67" s="85" t="b">
        <v>1</v>
      </c>
      <c r="AU67" s="85" t="b">
        <v>0</v>
      </c>
    </row>
    <row r="68" spans="1:47" x14ac:dyDescent="0.25">
      <c r="A68" s="85" t="s">
        <v>422</v>
      </c>
      <c r="B68" s="85" t="s">
        <v>354</v>
      </c>
      <c r="C68" s="85">
        <v>20250801</v>
      </c>
      <c r="D68" s="85">
        <v>2025</v>
      </c>
      <c r="E68" s="85">
        <v>8</v>
      </c>
      <c r="F68" s="85" t="s">
        <v>430</v>
      </c>
      <c r="G68" s="85">
        <v>417</v>
      </c>
      <c r="H68" s="85" t="s">
        <v>371</v>
      </c>
      <c r="I68" s="85" t="s">
        <v>372</v>
      </c>
      <c r="J68" s="85" t="s">
        <v>354</v>
      </c>
      <c r="K68" s="85" t="s">
        <v>355</v>
      </c>
      <c r="L68" s="85">
        <v>218</v>
      </c>
      <c r="M68" s="85" t="s">
        <v>356</v>
      </c>
      <c r="N68" s="85" t="s">
        <v>82</v>
      </c>
      <c r="O68" s="85">
        <v>0</v>
      </c>
      <c r="P68" s="85" t="s">
        <v>357</v>
      </c>
      <c r="Q68" s="85" t="s">
        <v>358</v>
      </c>
      <c r="R68" s="85" t="s">
        <v>359</v>
      </c>
      <c r="S68" s="85" t="s">
        <v>360</v>
      </c>
      <c r="T68" s="85" t="b">
        <v>1</v>
      </c>
      <c r="U68" s="85" t="s">
        <v>361</v>
      </c>
      <c r="V68" s="85" t="s">
        <v>362</v>
      </c>
      <c r="W68" s="85">
        <v>6</v>
      </c>
      <c r="X68" s="85" t="b">
        <v>1</v>
      </c>
      <c r="Y68" s="85" t="s">
        <v>363</v>
      </c>
      <c r="Z68" s="85" t="s">
        <v>364</v>
      </c>
      <c r="AA68" s="85" t="s">
        <v>365</v>
      </c>
      <c r="AB68" s="85">
        <v>0</v>
      </c>
      <c r="AC68" s="85" t="s">
        <v>366</v>
      </c>
      <c r="AD68" s="85">
        <v>8</v>
      </c>
      <c r="AE68" s="85" t="s">
        <v>367</v>
      </c>
      <c r="AF68" s="85">
        <v>2144410</v>
      </c>
      <c r="AG68" s="85" t="b">
        <v>0</v>
      </c>
      <c r="AH68" s="85">
        <v>8</v>
      </c>
      <c r="AI68" s="85" t="s">
        <v>367</v>
      </c>
      <c r="AJ68" s="85">
        <v>2144410</v>
      </c>
      <c r="AK68" s="85" t="b">
        <v>0</v>
      </c>
      <c r="AL68" s="85">
        <v>2144410</v>
      </c>
      <c r="AM68" s="85" t="b">
        <v>0</v>
      </c>
      <c r="AN68" s="85">
        <v>0</v>
      </c>
      <c r="AO68" s="85" t="b">
        <v>0</v>
      </c>
      <c r="AP68" s="85">
        <v>1720093</v>
      </c>
      <c r="AQ68" s="85"/>
      <c r="AR68" s="85">
        <v>1720093</v>
      </c>
      <c r="AS68" s="85">
        <v>0</v>
      </c>
      <c r="AT68" s="85" t="b">
        <v>0</v>
      </c>
      <c r="AU68" s="85" t="b">
        <v>1</v>
      </c>
    </row>
    <row r="69" spans="1:47" x14ac:dyDescent="0.25">
      <c r="A69" s="85" t="s">
        <v>422</v>
      </c>
      <c r="B69" s="85" t="s">
        <v>354</v>
      </c>
      <c r="C69" s="85">
        <v>20250801</v>
      </c>
      <c r="D69" s="85">
        <v>2025</v>
      </c>
      <c r="E69" s="85">
        <v>8</v>
      </c>
      <c r="F69" s="85" t="s">
        <v>430</v>
      </c>
      <c r="G69" s="85">
        <v>554</v>
      </c>
      <c r="H69" s="85" t="s">
        <v>373</v>
      </c>
      <c r="I69" s="85" t="s">
        <v>374</v>
      </c>
      <c r="J69" s="85" t="s">
        <v>354</v>
      </c>
      <c r="K69" s="85" t="s">
        <v>355</v>
      </c>
      <c r="L69" s="85">
        <v>218</v>
      </c>
      <c r="M69" s="85" t="s">
        <v>356</v>
      </c>
      <c r="N69" s="85" t="s">
        <v>82</v>
      </c>
      <c r="O69" s="85">
        <v>0</v>
      </c>
      <c r="P69" s="85" t="s">
        <v>357</v>
      </c>
      <c r="Q69" s="85" t="s">
        <v>358</v>
      </c>
      <c r="R69" s="85" t="s">
        <v>359</v>
      </c>
      <c r="S69" s="85" t="s">
        <v>360</v>
      </c>
      <c r="T69" s="85" t="b">
        <v>1</v>
      </c>
      <c r="U69" s="85" t="s">
        <v>361</v>
      </c>
      <c r="V69" s="85" t="s">
        <v>362</v>
      </c>
      <c r="W69" s="85">
        <v>6</v>
      </c>
      <c r="X69" s="85" t="b">
        <v>1</v>
      </c>
      <c r="Y69" s="85" t="s">
        <v>363</v>
      </c>
      <c r="Z69" s="85" t="s">
        <v>364</v>
      </c>
      <c r="AA69" s="85" t="s">
        <v>365</v>
      </c>
      <c r="AB69" s="85">
        <v>0</v>
      </c>
      <c r="AC69" s="85" t="s">
        <v>366</v>
      </c>
      <c r="AD69" s="85">
        <v>8</v>
      </c>
      <c r="AE69" s="85" t="s">
        <v>367</v>
      </c>
      <c r="AF69" s="85">
        <v>4987540</v>
      </c>
      <c r="AG69" s="85" t="b">
        <v>0</v>
      </c>
      <c r="AH69" s="85">
        <v>8</v>
      </c>
      <c r="AI69" s="85" t="s">
        <v>367</v>
      </c>
      <c r="AJ69" s="85">
        <v>4987540</v>
      </c>
      <c r="AK69" s="85" t="b">
        <v>0</v>
      </c>
      <c r="AL69" s="85">
        <v>4987540</v>
      </c>
      <c r="AM69" s="85" t="b">
        <v>0</v>
      </c>
      <c r="AN69" s="85">
        <v>5409281</v>
      </c>
      <c r="AO69" s="85" t="b">
        <v>0</v>
      </c>
      <c r="AP69" s="85">
        <v>4621626.57</v>
      </c>
      <c r="AQ69" s="85">
        <v>3334747.0490000001</v>
      </c>
      <c r="AR69" s="85">
        <v>4621626.57</v>
      </c>
      <c r="AS69" s="85">
        <v>0</v>
      </c>
      <c r="AT69" s="85" t="b">
        <v>1</v>
      </c>
      <c r="AU69" s="85" t="b">
        <v>0</v>
      </c>
    </row>
    <row r="70" spans="1:47" x14ac:dyDescent="0.25">
      <c r="A70" s="85" t="s">
        <v>422</v>
      </c>
      <c r="B70" s="85" t="s">
        <v>354</v>
      </c>
      <c r="C70" s="85">
        <v>20250801</v>
      </c>
      <c r="D70" s="85">
        <v>2025</v>
      </c>
      <c r="E70" s="85">
        <v>8</v>
      </c>
      <c r="F70" s="85" t="s">
        <v>430</v>
      </c>
      <c r="G70" s="85">
        <v>792</v>
      </c>
      <c r="H70" s="85" t="s">
        <v>375</v>
      </c>
      <c r="I70" s="85" t="s">
        <v>376</v>
      </c>
      <c r="J70" s="85" t="s">
        <v>354</v>
      </c>
      <c r="K70" s="85" t="s">
        <v>355</v>
      </c>
      <c r="L70" s="85">
        <v>218</v>
      </c>
      <c r="M70" s="85" t="s">
        <v>356</v>
      </c>
      <c r="N70" s="85" t="s">
        <v>82</v>
      </c>
      <c r="O70" s="85">
        <v>0</v>
      </c>
      <c r="P70" s="85" t="s">
        <v>357</v>
      </c>
      <c r="Q70" s="85" t="s">
        <v>358</v>
      </c>
      <c r="R70" s="85" t="s">
        <v>359</v>
      </c>
      <c r="S70" s="85" t="s">
        <v>360</v>
      </c>
      <c r="T70" s="85" t="b">
        <v>1</v>
      </c>
      <c r="U70" s="85" t="s">
        <v>361</v>
      </c>
      <c r="V70" s="85" t="s">
        <v>362</v>
      </c>
      <c r="W70" s="85">
        <v>6</v>
      </c>
      <c r="X70" s="85" t="b">
        <v>1</v>
      </c>
      <c r="Y70" s="85" t="s">
        <v>363</v>
      </c>
      <c r="Z70" s="85" t="s">
        <v>364</v>
      </c>
      <c r="AA70" s="85" t="s">
        <v>365</v>
      </c>
      <c r="AB70" s="85">
        <v>0</v>
      </c>
      <c r="AC70" s="85" t="s">
        <v>366</v>
      </c>
      <c r="AD70" s="85">
        <v>8</v>
      </c>
      <c r="AE70" s="85" t="s">
        <v>367</v>
      </c>
      <c r="AF70" s="85">
        <v>17050092</v>
      </c>
      <c r="AG70" s="85" t="b">
        <v>0</v>
      </c>
      <c r="AH70" s="85">
        <v>8</v>
      </c>
      <c r="AI70" s="85" t="s">
        <v>367</v>
      </c>
      <c r="AJ70" s="85">
        <v>17050092</v>
      </c>
      <c r="AK70" s="85" t="b">
        <v>0</v>
      </c>
      <c r="AL70" s="85">
        <v>17050092</v>
      </c>
      <c r="AM70" s="85" t="b">
        <v>0</v>
      </c>
      <c r="AN70" s="85">
        <v>0</v>
      </c>
      <c r="AO70" s="85" t="b">
        <v>0</v>
      </c>
      <c r="AP70" s="85">
        <v>15744300</v>
      </c>
      <c r="AQ70" s="85">
        <v>14790974</v>
      </c>
      <c r="AR70" s="85">
        <v>15744300</v>
      </c>
      <c r="AS70" s="85">
        <v>0</v>
      </c>
      <c r="AT70" s="85" t="b">
        <v>0</v>
      </c>
      <c r="AU70" s="85" t="b">
        <v>1</v>
      </c>
    </row>
    <row r="71" spans="1:47" x14ac:dyDescent="0.25">
      <c r="A71" s="85" t="s">
        <v>422</v>
      </c>
      <c r="B71" s="85" t="s">
        <v>354</v>
      </c>
      <c r="C71" s="85">
        <v>20250801</v>
      </c>
      <c r="D71" s="85">
        <v>2025</v>
      </c>
      <c r="E71" s="85">
        <v>8</v>
      </c>
      <c r="F71" s="85" t="s">
        <v>430</v>
      </c>
      <c r="G71" s="85">
        <v>804</v>
      </c>
      <c r="H71" s="85" t="s">
        <v>377</v>
      </c>
      <c r="I71" s="85" t="s">
        <v>378</v>
      </c>
      <c r="J71" s="85" t="s">
        <v>354</v>
      </c>
      <c r="K71" s="85" t="s">
        <v>355</v>
      </c>
      <c r="L71" s="85">
        <v>218</v>
      </c>
      <c r="M71" s="85" t="s">
        <v>356</v>
      </c>
      <c r="N71" s="85" t="s">
        <v>82</v>
      </c>
      <c r="O71" s="85">
        <v>0</v>
      </c>
      <c r="P71" s="85" t="s">
        <v>357</v>
      </c>
      <c r="Q71" s="85" t="s">
        <v>358</v>
      </c>
      <c r="R71" s="85" t="s">
        <v>359</v>
      </c>
      <c r="S71" s="85" t="s">
        <v>360</v>
      </c>
      <c r="T71" s="85" t="b">
        <v>1</v>
      </c>
      <c r="U71" s="85" t="s">
        <v>361</v>
      </c>
      <c r="V71" s="85" t="s">
        <v>362</v>
      </c>
      <c r="W71" s="85">
        <v>6</v>
      </c>
      <c r="X71" s="85" t="b">
        <v>1</v>
      </c>
      <c r="Y71" s="85" t="s">
        <v>363</v>
      </c>
      <c r="Z71" s="85" t="s">
        <v>364</v>
      </c>
      <c r="AA71" s="85" t="s">
        <v>365</v>
      </c>
      <c r="AB71" s="85">
        <v>0</v>
      </c>
      <c r="AC71" s="85" t="s">
        <v>366</v>
      </c>
      <c r="AD71" s="85">
        <v>8</v>
      </c>
      <c r="AE71" s="85" t="s">
        <v>367</v>
      </c>
      <c r="AF71" s="85">
        <v>7134455.2000000002</v>
      </c>
      <c r="AG71" s="85" t="b">
        <v>0</v>
      </c>
      <c r="AH71" s="85">
        <v>8</v>
      </c>
      <c r="AI71" s="85" t="s">
        <v>367</v>
      </c>
      <c r="AJ71" s="85">
        <v>7134455.2000000002</v>
      </c>
      <c r="AK71" s="85" t="b">
        <v>0</v>
      </c>
      <c r="AL71" s="85">
        <v>7134455.2000000002</v>
      </c>
      <c r="AM71" s="85" t="b">
        <v>0</v>
      </c>
      <c r="AN71" s="85">
        <v>0</v>
      </c>
      <c r="AO71" s="85" t="b">
        <v>0</v>
      </c>
      <c r="AP71" s="85">
        <v>7074174.8799999999</v>
      </c>
      <c r="AQ71" s="85"/>
      <c r="AR71" s="85">
        <v>7074174.8799999999</v>
      </c>
      <c r="AS71" s="85">
        <v>0</v>
      </c>
      <c r="AT71" s="85" t="b">
        <v>0</v>
      </c>
      <c r="AU71" s="85" t="b">
        <v>1</v>
      </c>
    </row>
    <row r="72" spans="1:47" x14ac:dyDescent="0.25">
      <c r="A72" s="85" t="s">
        <v>422</v>
      </c>
      <c r="B72" s="85" t="s">
        <v>354</v>
      </c>
      <c r="C72" s="85">
        <v>20250801</v>
      </c>
      <c r="D72" s="85">
        <v>2025</v>
      </c>
      <c r="E72" s="85">
        <v>8</v>
      </c>
      <c r="F72" s="85" t="s">
        <v>430</v>
      </c>
      <c r="G72" s="85">
        <v>818</v>
      </c>
      <c r="H72" s="85" t="s">
        <v>379</v>
      </c>
      <c r="I72" s="85" t="s">
        <v>380</v>
      </c>
      <c r="J72" s="85" t="s">
        <v>354</v>
      </c>
      <c r="K72" s="85" t="s">
        <v>355</v>
      </c>
      <c r="L72" s="85">
        <v>218</v>
      </c>
      <c r="M72" s="85" t="s">
        <v>356</v>
      </c>
      <c r="N72" s="85" t="s">
        <v>82</v>
      </c>
      <c r="O72" s="85">
        <v>0</v>
      </c>
      <c r="P72" s="85" t="s">
        <v>357</v>
      </c>
      <c r="Q72" s="85" t="s">
        <v>358</v>
      </c>
      <c r="R72" s="85" t="s">
        <v>359</v>
      </c>
      <c r="S72" s="85" t="s">
        <v>360</v>
      </c>
      <c r="T72" s="85" t="b">
        <v>1</v>
      </c>
      <c r="U72" s="85" t="s">
        <v>361</v>
      </c>
      <c r="V72" s="85" t="s">
        <v>362</v>
      </c>
      <c r="W72" s="85">
        <v>6</v>
      </c>
      <c r="X72" s="85" t="b">
        <v>1</v>
      </c>
      <c r="Y72" s="85" t="s">
        <v>363</v>
      </c>
      <c r="Z72" s="85" t="s">
        <v>364</v>
      </c>
      <c r="AA72" s="85" t="s">
        <v>365</v>
      </c>
      <c r="AB72" s="85">
        <v>0</v>
      </c>
      <c r="AC72" s="85" t="s">
        <v>366</v>
      </c>
      <c r="AD72" s="85">
        <v>8</v>
      </c>
      <c r="AE72" s="85" t="s">
        <v>367</v>
      </c>
      <c r="AF72" s="85">
        <v>247146.00700000001</v>
      </c>
      <c r="AG72" s="85" t="b">
        <v>1</v>
      </c>
      <c r="AH72" s="85">
        <v>-1</v>
      </c>
      <c r="AI72" s="85" t="s">
        <v>381</v>
      </c>
      <c r="AJ72" s="85">
        <v>0</v>
      </c>
      <c r="AK72" s="85" t="b">
        <v>0</v>
      </c>
      <c r="AL72" s="85">
        <v>247146.00700000001</v>
      </c>
      <c r="AM72" s="85" t="b">
        <v>1</v>
      </c>
      <c r="AN72" s="85">
        <v>0</v>
      </c>
      <c r="AO72" s="85" t="b">
        <v>0</v>
      </c>
      <c r="AP72" s="85">
        <v>212787.46100000001</v>
      </c>
      <c r="AQ72" s="85"/>
      <c r="AR72" s="85">
        <v>212787.46100000001</v>
      </c>
      <c r="AS72" s="85">
        <v>6</v>
      </c>
      <c r="AT72" s="85" t="b">
        <v>1</v>
      </c>
      <c r="AU72" s="85" t="b">
        <v>0</v>
      </c>
    </row>
    <row r="73" spans="1:47" x14ac:dyDescent="0.25">
      <c r="A73" s="85" t="s">
        <v>422</v>
      </c>
      <c r="B73" s="85" t="s">
        <v>354</v>
      </c>
      <c r="C73" s="85">
        <v>20250901</v>
      </c>
      <c r="D73" s="85">
        <v>2025</v>
      </c>
      <c r="E73" s="85">
        <v>9</v>
      </c>
      <c r="F73" s="85" t="s">
        <v>431</v>
      </c>
      <c r="G73" s="85">
        <v>124</v>
      </c>
      <c r="H73" s="85" t="s">
        <v>352</v>
      </c>
      <c r="I73" s="85" t="s">
        <v>353</v>
      </c>
      <c r="J73" s="85" t="s">
        <v>354</v>
      </c>
      <c r="K73" s="85" t="s">
        <v>355</v>
      </c>
      <c r="L73" s="85">
        <v>218</v>
      </c>
      <c r="M73" s="85" t="s">
        <v>356</v>
      </c>
      <c r="N73" s="85" t="s">
        <v>82</v>
      </c>
      <c r="O73" s="85">
        <v>0</v>
      </c>
      <c r="P73" s="85" t="s">
        <v>357</v>
      </c>
      <c r="Q73" s="85" t="s">
        <v>358</v>
      </c>
      <c r="R73" s="85" t="s">
        <v>359</v>
      </c>
      <c r="S73" s="85" t="s">
        <v>360</v>
      </c>
      <c r="T73" s="85" t="b">
        <v>1</v>
      </c>
      <c r="U73" s="85" t="s">
        <v>361</v>
      </c>
      <c r="V73" s="85" t="s">
        <v>362</v>
      </c>
      <c r="W73" s="85">
        <v>6</v>
      </c>
      <c r="X73" s="85" t="b">
        <v>1</v>
      </c>
      <c r="Y73" s="85" t="s">
        <v>363</v>
      </c>
      <c r="Z73" s="85" t="s">
        <v>364</v>
      </c>
      <c r="AA73" s="85" t="s">
        <v>365</v>
      </c>
      <c r="AB73" s="85">
        <v>0</v>
      </c>
      <c r="AC73" s="85" t="s">
        <v>366</v>
      </c>
      <c r="AD73" s="85">
        <v>8</v>
      </c>
      <c r="AE73" s="85" t="s">
        <v>367</v>
      </c>
      <c r="AF73" s="85">
        <v>4182926</v>
      </c>
      <c r="AG73" s="85" t="b">
        <v>0</v>
      </c>
      <c r="AH73" s="85">
        <v>8</v>
      </c>
      <c r="AI73" s="85" t="s">
        <v>367</v>
      </c>
      <c r="AJ73" s="85">
        <v>4182926</v>
      </c>
      <c r="AK73" s="85" t="b">
        <v>0</v>
      </c>
      <c r="AL73" s="85">
        <v>4182926</v>
      </c>
      <c r="AM73" s="85" t="b">
        <v>0</v>
      </c>
      <c r="AN73" s="85">
        <v>0</v>
      </c>
      <c r="AO73" s="85" t="b">
        <v>0</v>
      </c>
      <c r="AP73" s="85"/>
      <c r="AQ73" s="85">
        <v>4183627.6949999998</v>
      </c>
      <c r="AR73" s="85">
        <v>4183627.6949999998</v>
      </c>
      <c r="AS73" s="85">
        <v>0</v>
      </c>
      <c r="AT73" s="85" t="b">
        <v>0</v>
      </c>
      <c r="AU73" s="85" t="b">
        <v>1</v>
      </c>
    </row>
    <row r="74" spans="1:47" x14ac:dyDescent="0.25">
      <c r="A74" s="85" t="s">
        <v>422</v>
      </c>
      <c r="B74" s="85" t="s">
        <v>354</v>
      </c>
      <c r="C74" s="85">
        <v>20250901</v>
      </c>
      <c r="D74" s="85">
        <v>2025</v>
      </c>
      <c r="E74" s="85">
        <v>9</v>
      </c>
      <c r="F74" s="85" t="s">
        <v>431</v>
      </c>
      <c r="G74" s="85">
        <v>268</v>
      </c>
      <c r="H74" s="85" t="s">
        <v>368</v>
      </c>
      <c r="I74" s="85" t="s">
        <v>287</v>
      </c>
      <c r="J74" s="85" t="s">
        <v>354</v>
      </c>
      <c r="K74" s="85" t="s">
        <v>355</v>
      </c>
      <c r="L74" s="85">
        <v>218</v>
      </c>
      <c r="M74" s="85" t="s">
        <v>356</v>
      </c>
      <c r="N74" s="85" t="s">
        <v>82</v>
      </c>
      <c r="O74" s="85">
        <v>0</v>
      </c>
      <c r="P74" s="85" t="s">
        <v>357</v>
      </c>
      <c r="Q74" s="85" t="s">
        <v>358</v>
      </c>
      <c r="R74" s="85" t="s">
        <v>359</v>
      </c>
      <c r="S74" s="85" t="s">
        <v>360</v>
      </c>
      <c r="T74" s="85" t="b">
        <v>1</v>
      </c>
      <c r="U74" s="85" t="s">
        <v>361</v>
      </c>
      <c r="V74" s="85" t="s">
        <v>362</v>
      </c>
      <c r="W74" s="85">
        <v>6</v>
      </c>
      <c r="X74" s="85" t="b">
        <v>1</v>
      </c>
      <c r="Y74" s="85" t="s">
        <v>363</v>
      </c>
      <c r="Z74" s="85" t="s">
        <v>364</v>
      </c>
      <c r="AA74" s="85" t="s">
        <v>365</v>
      </c>
      <c r="AB74" s="85">
        <v>0</v>
      </c>
      <c r="AC74" s="85" t="s">
        <v>366</v>
      </c>
      <c r="AD74" s="85">
        <v>8</v>
      </c>
      <c r="AE74" s="85" t="s">
        <v>367</v>
      </c>
      <c r="AF74" s="85">
        <v>3193352.5</v>
      </c>
      <c r="AG74" s="85" t="b">
        <v>0</v>
      </c>
      <c r="AH74" s="85">
        <v>8</v>
      </c>
      <c r="AI74" s="85" t="s">
        <v>367</v>
      </c>
      <c r="AJ74" s="85">
        <v>3193352.5</v>
      </c>
      <c r="AK74" s="85" t="b">
        <v>0</v>
      </c>
      <c r="AL74" s="85">
        <v>3193352.5</v>
      </c>
      <c r="AM74" s="85" t="b">
        <v>0</v>
      </c>
      <c r="AN74" s="85">
        <v>0</v>
      </c>
      <c r="AO74" s="85" t="b">
        <v>0</v>
      </c>
      <c r="AP74" s="85">
        <v>2410451.4619999998</v>
      </c>
      <c r="AQ74" s="85"/>
      <c r="AR74" s="85">
        <v>2410451.4619999998</v>
      </c>
      <c r="AS74" s="85">
        <v>0</v>
      </c>
      <c r="AT74" s="85" t="b">
        <v>0</v>
      </c>
      <c r="AU74" s="85" t="b">
        <v>1</v>
      </c>
    </row>
    <row r="75" spans="1:47" x14ac:dyDescent="0.25">
      <c r="A75" s="85" t="s">
        <v>422</v>
      </c>
      <c r="B75" s="85" t="s">
        <v>354</v>
      </c>
      <c r="C75" s="85">
        <v>20250901</v>
      </c>
      <c r="D75" s="85">
        <v>2025</v>
      </c>
      <c r="E75" s="85">
        <v>9</v>
      </c>
      <c r="F75" s="85" t="s">
        <v>431</v>
      </c>
      <c r="G75" s="85">
        <v>344</v>
      </c>
      <c r="H75" s="85" t="s">
        <v>369</v>
      </c>
      <c r="I75" s="85" t="s">
        <v>370</v>
      </c>
      <c r="J75" s="85" t="s">
        <v>354</v>
      </c>
      <c r="K75" s="85" t="s">
        <v>355</v>
      </c>
      <c r="L75" s="85">
        <v>218</v>
      </c>
      <c r="M75" s="85" t="s">
        <v>356</v>
      </c>
      <c r="N75" s="85" t="s">
        <v>82</v>
      </c>
      <c r="O75" s="85">
        <v>0</v>
      </c>
      <c r="P75" s="85" t="s">
        <v>357</v>
      </c>
      <c r="Q75" s="85" t="s">
        <v>358</v>
      </c>
      <c r="R75" s="85" t="s">
        <v>359</v>
      </c>
      <c r="S75" s="85" t="s">
        <v>360</v>
      </c>
      <c r="T75" s="85" t="b">
        <v>1</v>
      </c>
      <c r="U75" s="85" t="s">
        <v>361</v>
      </c>
      <c r="V75" s="85" t="s">
        <v>362</v>
      </c>
      <c r="W75" s="85">
        <v>6</v>
      </c>
      <c r="X75" s="85" t="b">
        <v>1</v>
      </c>
      <c r="Y75" s="85" t="s">
        <v>363</v>
      </c>
      <c r="Z75" s="85" t="s">
        <v>364</v>
      </c>
      <c r="AA75" s="85" t="s">
        <v>365</v>
      </c>
      <c r="AB75" s="85">
        <v>0</v>
      </c>
      <c r="AC75" s="85" t="s">
        <v>366</v>
      </c>
      <c r="AD75" s="85">
        <v>8</v>
      </c>
      <c r="AE75" s="85" t="s">
        <v>367</v>
      </c>
      <c r="AF75" s="85">
        <v>255828</v>
      </c>
      <c r="AG75" s="85" t="b">
        <v>0</v>
      </c>
      <c r="AH75" s="85">
        <v>8</v>
      </c>
      <c r="AI75" s="85" t="s">
        <v>367</v>
      </c>
      <c r="AJ75" s="85">
        <v>255828</v>
      </c>
      <c r="AK75" s="85" t="b">
        <v>0</v>
      </c>
      <c r="AL75" s="85">
        <v>255828</v>
      </c>
      <c r="AM75" s="85" t="b">
        <v>0</v>
      </c>
      <c r="AN75" s="85">
        <v>0</v>
      </c>
      <c r="AO75" s="85" t="b">
        <v>0</v>
      </c>
      <c r="AP75" s="85">
        <v>143712.557</v>
      </c>
      <c r="AQ75" s="85"/>
      <c r="AR75" s="85">
        <v>143712.557</v>
      </c>
      <c r="AS75" s="85">
        <v>0</v>
      </c>
      <c r="AT75" s="85" t="b">
        <v>1</v>
      </c>
      <c r="AU75" s="85" t="b">
        <v>0</v>
      </c>
    </row>
    <row r="76" spans="1:47" x14ac:dyDescent="0.25">
      <c r="A76" s="85" t="s">
        <v>422</v>
      </c>
      <c r="B76" s="85" t="s">
        <v>354</v>
      </c>
      <c r="C76" s="85">
        <v>20250901</v>
      </c>
      <c r="D76" s="85">
        <v>2025</v>
      </c>
      <c r="E76" s="85">
        <v>9</v>
      </c>
      <c r="F76" s="85" t="s">
        <v>431</v>
      </c>
      <c r="G76" s="85">
        <v>417</v>
      </c>
      <c r="H76" s="85" t="s">
        <v>371</v>
      </c>
      <c r="I76" s="85" t="s">
        <v>372</v>
      </c>
      <c r="J76" s="85" t="s">
        <v>354</v>
      </c>
      <c r="K76" s="85" t="s">
        <v>355</v>
      </c>
      <c r="L76" s="85">
        <v>218</v>
      </c>
      <c r="M76" s="85" t="s">
        <v>356</v>
      </c>
      <c r="N76" s="85" t="s">
        <v>82</v>
      </c>
      <c r="O76" s="85">
        <v>0</v>
      </c>
      <c r="P76" s="85" t="s">
        <v>357</v>
      </c>
      <c r="Q76" s="85" t="s">
        <v>358</v>
      </c>
      <c r="R76" s="85" t="s">
        <v>359</v>
      </c>
      <c r="S76" s="85" t="s">
        <v>360</v>
      </c>
      <c r="T76" s="85" t="b">
        <v>1</v>
      </c>
      <c r="U76" s="85" t="s">
        <v>361</v>
      </c>
      <c r="V76" s="85" t="s">
        <v>362</v>
      </c>
      <c r="W76" s="85">
        <v>6</v>
      </c>
      <c r="X76" s="85" t="b">
        <v>1</v>
      </c>
      <c r="Y76" s="85" t="s">
        <v>363</v>
      </c>
      <c r="Z76" s="85" t="s">
        <v>364</v>
      </c>
      <c r="AA76" s="85" t="s">
        <v>365</v>
      </c>
      <c r="AB76" s="85">
        <v>0</v>
      </c>
      <c r="AC76" s="85" t="s">
        <v>366</v>
      </c>
      <c r="AD76" s="85">
        <v>8</v>
      </c>
      <c r="AE76" s="85" t="s">
        <v>367</v>
      </c>
      <c r="AF76" s="85">
        <v>3086990</v>
      </c>
      <c r="AG76" s="85" t="b">
        <v>0</v>
      </c>
      <c r="AH76" s="85">
        <v>8</v>
      </c>
      <c r="AI76" s="85" t="s">
        <v>367</v>
      </c>
      <c r="AJ76" s="85">
        <v>3086990</v>
      </c>
      <c r="AK76" s="85" t="b">
        <v>0</v>
      </c>
      <c r="AL76" s="85">
        <v>3086990</v>
      </c>
      <c r="AM76" s="85" t="b">
        <v>0</v>
      </c>
      <c r="AN76" s="85">
        <v>0</v>
      </c>
      <c r="AO76" s="85" t="b">
        <v>0</v>
      </c>
      <c r="AP76" s="85">
        <v>2348290</v>
      </c>
      <c r="AQ76" s="85"/>
      <c r="AR76" s="85">
        <v>2348290</v>
      </c>
      <c r="AS76" s="85">
        <v>0</v>
      </c>
      <c r="AT76" s="85" t="b">
        <v>0</v>
      </c>
      <c r="AU76" s="85" t="b">
        <v>1</v>
      </c>
    </row>
    <row r="77" spans="1:47" x14ac:dyDescent="0.25">
      <c r="A77" s="85" t="s">
        <v>422</v>
      </c>
      <c r="B77" s="85" t="s">
        <v>354</v>
      </c>
      <c r="C77" s="85">
        <v>20250901</v>
      </c>
      <c r="D77" s="85">
        <v>2025</v>
      </c>
      <c r="E77" s="85">
        <v>9</v>
      </c>
      <c r="F77" s="85" t="s">
        <v>431</v>
      </c>
      <c r="G77" s="85">
        <v>554</v>
      </c>
      <c r="H77" s="85" t="s">
        <v>373</v>
      </c>
      <c r="I77" s="85" t="s">
        <v>374</v>
      </c>
      <c r="J77" s="85" t="s">
        <v>354</v>
      </c>
      <c r="K77" s="85" t="s">
        <v>355</v>
      </c>
      <c r="L77" s="85">
        <v>218</v>
      </c>
      <c r="M77" s="85" t="s">
        <v>356</v>
      </c>
      <c r="N77" s="85" t="s">
        <v>82</v>
      </c>
      <c r="O77" s="85">
        <v>0</v>
      </c>
      <c r="P77" s="85" t="s">
        <v>357</v>
      </c>
      <c r="Q77" s="85" t="s">
        <v>358</v>
      </c>
      <c r="R77" s="85" t="s">
        <v>359</v>
      </c>
      <c r="S77" s="85" t="s">
        <v>360</v>
      </c>
      <c r="T77" s="85" t="b">
        <v>1</v>
      </c>
      <c r="U77" s="85" t="s">
        <v>361</v>
      </c>
      <c r="V77" s="85" t="s">
        <v>362</v>
      </c>
      <c r="W77" s="85">
        <v>6</v>
      </c>
      <c r="X77" s="85" t="b">
        <v>1</v>
      </c>
      <c r="Y77" s="85" t="s">
        <v>363</v>
      </c>
      <c r="Z77" s="85" t="s">
        <v>364</v>
      </c>
      <c r="AA77" s="85" t="s">
        <v>365</v>
      </c>
      <c r="AB77" s="85">
        <v>0</v>
      </c>
      <c r="AC77" s="85" t="s">
        <v>366</v>
      </c>
      <c r="AD77" s="85">
        <v>8</v>
      </c>
      <c r="AE77" s="85" t="s">
        <v>367</v>
      </c>
      <c r="AF77" s="85">
        <v>5419110</v>
      </c>
      <c r="AG77" s="85" t="b">
        <v>0</v>
      </c>
      <c r="AH77" s="85">
        <v>8</v>
      </c>
      <c r="AI77" s="85" t="s">
        <v>367</v>
      </c>
      <c r="AJ77" s="85">
        <v>5419110</v>
      </c>
      <c r="AK77" s="85" t="b">
        <v>0</v>
      </c>
      <c r="AL77" s="85">
        <v>5419110</v>
      </c>
      <c r="AM77" s="85" t="b">
        <v>0</v>
      </c>
      <c r="AN77" s="85">
        <v>6100880</v>
      </c>
      <c r="AO77" s="85" t="b">
        <v>0</v>
      </c>
      <c r="AP77" s="85">
        <v>5112696.1330000004</v>
      </c>
      <c r="AQ77" s="85">
        <v>3666296.5460000001</v>
      </c>
      <c r="AR77" s="85">
        <v>5112696.1330000004</v>
      </c>
      <c r="AS77" s="85">
        <v>0</v>
      </c>
      <c r="AT77" s="85" t="b">
        <v>1</v>
      </c>
      <c r="AU77" s="85" t="b">
        <v>0</v>
      </c>
    </row>
    <row r="78" spans="1:47" x14ac:dyDescent="0.25">
      <c r="A78" s="85" t="s">
        <v>422</v>
      </c>
      <c r="B78" s="85" t="s">
        <v>354</v>
      </c>
      <c r="C78" s="85">
        <v>20250901</v>
      </c>
      <c r="D78" s="85">
        <v>2025</v>
      </c>
      <c r="E78" s="85">
        <v>9</v>
      </c>
      <c r="F78" s="85" t="s">
        <v>431</v>
      </c>
      <c r="G78" s="85">
        <v>792</v>
      </c>
      <c r="H78" s="85" t="s">
        <v>375</v>
      </c>
      <c r="I78" s="85" t="s">
        <v>376</v>
      </c>
      <c r="J78" s="85" t="s">
        <v>354</v>
      </c>
      <c r="K78" s="85" t="s">
        <v>355</v>
      </c>
      <c r="L78" s="85">
        <v>218</v>
      </c>
      <c r="M78" s="85" t="s">
        <v>356</v>
      </c>
      <c r="N78" s="85" t="s">
        <v>82</v>
      </c>
      <c r="O78" s="85">
        <v>0</v>
      </c>
      <c r="P78" s="85" t="s">
        <v>357</v>
      </c>
      <c r="Q78" s="85" t="s">
        <v>358</v>
      </c>
      <c r="R78" s="85" t="s">
        <v>359</v>
      </c>
      <c r="S78" s="85" t="s">
        <v>360</v>
      </c>
      <c r="T78" s="85" t="b">
        <v>1</v>
      </c>
      <c r="U78" s="85" t="s">
        <v>361</v>
      </c>
      <c r="V78" s="85" t="s">
        <v>362</v>
      </c>
      <c r="W78" s="85">
        <v>6</v>
      </c>
      <c r="X78" s="85" t="b">
        <v>1</v>
      </c>
      <c r="Y78" s="85" t="s">
        <v>363</v>
      </c>
      <c r="Z78" s="85" t="s">
        <v>364</v>
      </c>
      <c r="AA78" s="85" t="s">
        <v>365</v>
      </c>
      <c r="AB78" s="85">
        <v>0</v>
      </c>
      <c r="AC78" s="85" t="s">
        <v>366</v>
      </c>
      <c r="AD78" s="85">
        <v>8</v>
      </c>
      <c r="AE78" s="85" t="s">
        <v>367</v>
      </c>
      <c r="AF78" s="85">
        <v>22712644</v>
      </c>
      <c r="AG78" s="85" t="b">
        <v>0</v>
      </c>
      <c r="AH78" s="85">
        <v>8</v>
      </c>
      <c r="AI78" s="85" t="s">
        <v>367</v>
      </c>
      <c r="AJ78" s="85">
        <v>22712644</v>
      </c>
      <c r="AK78" s="85" t="b">
        <v>0</v>
      </c>
      <c r="AL78" s="85">
        <v>22712644</v>
      </c>
      <c r="AM78" s="85" t="b">
        <v>0</v>
      </c>
      <c r="AN78" s="85">
        <v>0</v>
      </c>
      <c r="AO78" s="85" t="b">
        <v>0</v>
      </c>
      <c r="AP78" s="85">
        <v>21453380</v>
      </c>
      <c r="AQ78" s="85">
        <v>20063474</v>
      </c>
      <c r="AR78" s="85">
        <v>21453380</v>
      </c>
      <c r="AS78" s="85">
        <v>0</v>
      </c>
      <c r="AT78" s="85" t="b">
        <v>0</v>
      </c>
      <c r="AU78" s="85" t="b">
        <v>1</v>
      </c>
    </row>
    <row r="79" spans="1:47" x14ac:dyDescent="0.25">
      <c r="A79" s="85" t="s">
        <v>422</v>
      </c>
      <c r="B79" s="85" t="s">
        <v>354</v>
      </c>
      <c r="C79" s="85">
        <v>20250901</v>
      </c>
      <c r="D79" s="85">
        <v>2025</v>
      </c>
      <c r="E79" s="85">
        <v>9</v>
      </c>
      <c r="F79" s="85" t="s">
        <v>431</v>
      </c>
      <c r="G79" s="85">
        <v>804</v>
      </c>
      <c r="H79" s="85" t="s">
        <v>377</v>
      </c>
      <c r="I79" s="85" t="s">
        <v>378</v>
      </c>
      <c r="J79" s="85" t="s">
        <v>354</v>
      </c>
      <c r="K79" s="85" t="s">
        <v>355</v>
      </c>
      <c r="L79" s="85">
        <v>218</v>
      </c>
      <c r="M79" s="85" t="s">
        <v>356</v>
      </c>
      <c r="N79" s="85" t="s">
        <v>82</v>
      </c>
      <c r="O79" s="85">
        <v>0</v>
      </c>
      <c r="P79" s="85" t="s">
        <v>357</v>
      </c>
      <c r="Q79" s="85" t="s">
        <v>358</v>
      </c>
      <c r="R79" s="85" t="s">
        <v>359</v>
      </c>
      <c r="S79" s="85" t="s">
        <v>360</v>
      </c>
      <c r="T79" s="85" t="b">
        <v>1</v>
      </c>
      <c r="U79" s="85" t="s">
        <v>361</v>
      </c>
      <c r="V79" s="85" t="s">
        <v>362</v>
      </c>
      <c r="W79" s="85">
        <v>6</v>
      </c>
      <c r="X79" s="85" t="b">
        <v>1</v>
      </c>
      <c r="Y79" s="85" t="s">
        <v>363</v>
      </c>
      <c r="Z79" s="85" t="s">
        <v>364</v>
      </c>
      <c r="AA79" s="85" t="s">
        <v>365</v>
      </c>
      <c r="AB79" s="85">
        <v>0</v>
      </c>
      <c r="AC79" s="85" t="s">
        <v>366</v>
      </c>
      <c r="AD79" s="85">
        <v>8</v>
      </c>
      <c r="AE79" s="85" t="s">
        <v>367</v>
      </c>
      <c r="AF79" s="85">
        <v>8532992.5999999996</v>
      </c>
      <c r="AG79" s="85" t="b">
        <v>0</v>
      </c>
      <c r="AH79" s="85">
        <v>8</v>
      </c>
      <c r="AI79" s="85" t="s">
        <v>367</v>
      </c>
      <c r="AJ79" s="85">
        <v>8532992.5999999996</v>
      </c>
      <c r="AK79" s="85" t="b">
        <v>0</v>
      </c>
      <c r="AL79" s="85">
        <v>8532992.5999999996</v>
      </c>
      <c r="AM79" s="85" t="b">
        <v>0</v>
      </c>
      <c r="AN79" s="85">
        <v>0</v>
      </c>
      <c r="AO79" s="85" t="b">
        <v>0</v>
      </c>
      <c r="AP79" s="85">
        <v>8807461.8000000007</v>
      </c>
      <c r="AQ79" s="85"/>
      <c r="AR79" s="85">
        <v>8807461.8000000007</v>
      </c>
      <c r="AS79" s="85">
        <v>0</v>
      </c>
      <c r="AT79" s="85" t="b">
        <v>0</v>
      </c>
      <c r="AU79" s="85" t="b">
        <v>1</v>
      </c>
    </row>
    <row r="80" spans="1:47" x14ac:dyDescent="0.25">
      <c r="A80" s="85" t="s">
        <v>422</v>
      </c>
      <c r="B80" s="85" t="s">
        <v>354</v>
      </c>
      <c r="C80" s="85">
        <v>20250901</v>
      </c>
      <c r="D80" s="85">
        <v>2025</v>
      </c>
      <c r="E80" s="85">
        <v>9</v>
      </c>
      <c r="F80" s="85" t="s">
        <v>431</v>
      </c>
      <c r="G80" s="85">
        <v>818</v>
      </c>
      <c r="H80" s="85" t="s">
        <v>379</v>
      </c>
      <c r="I80" s="85" t="s">
        <v>380</v>
      </c>
      <c r="J80" s="85" t="s">
        <v>354</v>
      </c>
      <c r="K80" s="85" t="s">
        <v>355</v>
      </c>
      <c r="L80" s="85">
        <v>218</v>
      </c>
      <c r="M80" s="85" t="s">
        <v>356</v>
      </c>
      <c r="N80" s="85" t="s">
        <v>82</v>
      </c>
      <c r="O80" s="85">
        <v>0</v>
      </c>
      <c r="P80" s="85" t="s">
        <v>357</v>
      </c>
      <c r="Q80" s="85" t="s">
        <v>358</v>
      </c>
      <c r="R80" s="85" t="s">
        <v>359</v>
      </c>
      <c r="S80" s="85" t="s">
        <v>360</v>
      </c>
      <c r="T80" s="85" t="b">
        <v>1</v>
      </c>
      <c r="U80" s="85" t="s">
        <v>361</v>
      </c>
      <c r="V80" s="85" t="s">
        <v>362</v>
      </c>
      <c r="W80" s="85">
        <v>6</v>
      </c>
      <c r="X80" s="85" t="b">
        <v>1</v>
      </c>
      <c r="Y80" s="85" t="s">
        <v>363</v>
      </c>
      <c r="Z80" s="85" t="s">
        <v>364</v>
      </c>
      <c r="AA80" s="85" t="s">
        <v>365</v>
      </c>
      <c r="AB80" s="85">
        <v>0</v>
      </c>
      <c r="AC80" s="85" t="s">
        <v>366</v>
      </c>
      <c r="AD80" s="85">
        <v>8</v>
      </c>
      <c r="AE80" s="85" t="s">
        <v>367</v>
      </c>
      <c r="AF80" s="85">
        <v>352735.228</v>
      </c>
      <c r="AG80" s="85" t="b">
        <v>1</v>
      </c>
      <c r="AH80" s="85">
        <v>-1</v>
      </c>
      <c r="AI80" s="85" t="s">
        <v>381</v>
      </c>
      <c r="AJ80" s="85">
        <v>0</v>
      </c>
      <c r="AK80" s="85" t="b">
        <v>0</v>
      </c>
      <c r="AL80" s="85">
        <v>352735.228</v>
      </c>
      <c r="AM80" s="85" t="b">
        <v>1</v>
      </c>
      <c r="AN80" s="85">
        <v>0</v>
      </c>
      <c r="AO80" s="85" t="b">
        <v>0</v>
      </c>
      <c r="AP80" s="85">
        <v>303697.538</v>
      </c>
      <c r="AQ80" s="85"/>
      <c r="AR80" s="85">
        <v>303697.538</v>
      </c>
      <c r="AS80" s="85">
        <v>6</v>
      </c>
      <c r="AT80" s="85" t="b">
        <v>1</v>
      </c>
      <c r="AU80" s="85" t="b">
        <v>0</v>
      </c>
    </row>
    <row r="81" spans="1:47" x14ac:dyDescent="0.25">
      <c r="A81" s="85" t="s">
        <v>422</v>
      </c>
      <c r="B81" s="85" t="s">
        <v>354</v>
      </c>
      <c r="C81" s="85">
        <v>20251001</v>
      </c>
      <c r="D81" s="85">
        <v>2025</v>
      </c>
      <c r="E81" s="85">
        <v>10</v>
      </c>
      <c r="F81" s="85" t="s">
        <v>432</v>
      </c>
      <c r="G81" s="85">
        <v>124</v>
      </c>
      <c r="H81" s="85" t="s">
        <v>352</v>
      </c>
      <c r="I81" s="85" t="s">
        <v>353</v>
      </c>
      <c r="J81" s="85" t="s">
        <v>354</v>
      </c>
      <c r="K81" s="85" t="s">
        <v>355</v>
      </c>
      <c r="L81" s="85">
        <v>218</v>
      </c>
      <c r="M81" s="85" t="s">
        <v>356</v>
      </c>
      <c r="N81" s="85" t="s">
        <v>82</v>
      </c>
      <c r="O81" s="85">
        <v>0</v>
      </c>
      <c r="P81" s="85" t="s">
        <v>357</v>
      </c>
      <c r="Q81" s="85" t="s">
        <v>358</v>
      </c>
      <c r="R81" s="85" t="s">
        <v>359</v>
      </c>
      <c r="S81" s="85" t="s">
        <v>360</v>
      </c>
      <c r="T81" s="85" t="b">
        <v>1</v>
      </c>
      <c r="U81" s="85" t="s">
        <v>361</v>
      </c>
      <c r="V81" s="85" t="s">
        <v>362</v>
      </c>
      <c r="W81" s="85">
        <v>6</v>
      </c>
      <c r="X81" s="85" t="b">
        <v>1</v>
      </c>
      <c r="Y81" s="85" t="s">
        <v>363</v>
      </c>
      <c r="Z81" s="85" t="s">
        <v>364</v>
      </c>
      <c r="AA81" s="85" t="s">
        <v>365</v>
      </c>
      <c r="AB81" s="85">
        <v>0</v>
      </c>
      <c r="AC81" s="85" t="s">
        <v>366</v>
      </c>
      <c r="AD81" s="85">
        <v>8</v>
      </c>
      <c r="AE81" s="85" t="s">
        <v>367</v>
      </c>
      <c r="AF81" s="85">
        <v>4244364</v>
      </c>
      <c r="AG81" s="85" t="b">
        <v>0</v>
      </c>
      <c r="AH81" s="85">
        <v>8</v>
      </c>
      <c r="AI81" s="85" t="s">
        <v>367</v>
      </c>
      <c r="AJ81" s="85">
        <v>4244364</v>
      </c>
      <c r="AK81" s="85" t="b">
        <v>0</v>
      </c>
      <c r="AL81" s="85">
        <v>4244364</v>
      </c>
      <c r="AM81" s="85" t="b">
        <v>0</v>
      </c>
      <c r="AN81" s="85">
        <v>0</v>
      </c>
      <c r="AO81" s="85" t="b">
        <v>0</v>
      </c>
      <c r="AP81" s="85"/>
      <c r="AQ81" s="85">
        <v>4278294.7340000002</v>
      </c>
      <c r="AR81" s="85">
        <v>4278294.7340000002</v>
      </c>
      <c r="AS81" s="85">
        <v>0</v>
      </c>
      <c r="AT81" s="85" t="b">
        <v>0</v>
      </c>
      <c r="AU81" s="85" t="b">
        <v>1</v>
      </c>
    </row>
    <row r="82" spans="1:47" x14ac:dyDescent="0.25">
      <c r="A82" s="85" t="s">
        <v>422</v>
      </c>
      <c r="B82" s="85" t="s">
        <v>354</v>
      </c>
      <c r="C82" s="85">
        <v>20251001</v>
      </c>
      <c r="D82" s="85">
        <v>2025</v>
      </c>
      <c r="E82" s="85">
        <v>10</v>
      </c>
      <c r="F82" s="85" t="s">
        <v>432</v>
      </c>
      <c r="G82" s="85">
        <v>268</v>
      </c>
      <c r="H82" s="85" t="s">
        <v>368</v>
      </c>
      <c r="I82" s="85" t="s">
        <v>287</v>
      </c>
      <c r="J82" s="85" t="s">
        <v>354</v>
      </c>
      <c r="K82" s="85" t="s">
        <v>355</v>
      </c>
      <c r="L82" s="85">
        <v>218</v>
      </c>
      <c r="M82" s="85" t="s">
        <v>356</v>
      </c>
      <c r="N82" s="85" t="s">
        <v>82</v>
      </c>
      <c r="O82" s="85">
        <v>0</v>
      </c>
      <c r="P82" s="85" t="s">
        <v>357</v>
      </c>
      <c r="Q82" s="85" t="s">
        <v>358</v>
      </c>
      <c r="R82" s="85" t="s">
        <v>359</v>
      </c>
      <c r="S82" s="85" t="s">
        <v>360</v>
      </c>
      <c r="T82" s="85" t="b">
        <v>1</v>
      </c>
      <c r="U82" s="85" t="s">
        <v>361</v>
      </c>
      <c r="V82" s="85" t="s">
        <v>362</v>
      </c>
      <c r="W82" s="85">
        <v>6</v>
      </c>
      <c r="X82" s="85" t="b">
        <v>1</v>
      </c>
      <c r="Y82" s="85" t="s">
        <v>363</v>
      </c>
      <c r="Z82" s="85" t="s">
        <v>364</v>
      </c>
      <c r="AA82" s="85" t="s">
        <v>365</v>
      </c>
      <c r="AB82" s="85">
        <v>0</v>
      </c>
      <c r="AC82" s="85" t="s">
        <v>366</v>
      </c>
      <c r="AD82" s="85">
        <v>8</v>
      </c>
      <c r="AE82" s="85" t="s">
        <v>367</v>
      </c>
      <c r="AF82" s="85">
        <v>4396736</v>
      </c>
      <c r="AG82" s="85" t="b">
        <v>0</v>
      </c>
      <c r="AH82" s="85">
        <v>8</v>
      </c>
      <c r="AI82" s="85" t="s">
        <v>367</v>
      </c>
      <c r="AJ82" s="85">
        <v>4396736</v>
      </c>
      <c r="AK82" s="85" t="b">
        <v>0</v>
      </c>
      <c r="AL82" s="85">
        <v>4396736</v>
      </c>
      <c r="AM82" s="85" t="b">
        <v>0</v>
      </c>
      <c r="AN82" s="85">
        <v>0</v>
      </c>
      <c r="AO82" s="85" t="b">
        <v>0</v>
      </c>
      <c r="AP82" s="85">
        <v>3526707.1039999998</v>
      </c>
      <c r="AQ82" s="85"/>
      <c r="AR82" s="85">
        <v>3526707.1039999998</v>
      </c>
      <c r="AS82" s="85">
        <v>0</v>
      </c>
      <c r="AT82" s="85" t="b">
        <v>0</v>
      </c>
      <c r="AU82" s="85" t="b">
        <v>1</v>
      </c>
    </row>
    <row r="83" spans="1:47" x14ac:dyDescent="0.25">
      <c r="A83" s="85" t="s">
        <v>422</v>
      </c>
      <c r="B83" s="85" t="s">
        <v>354</v>
      </c>
      <c r="C83" s="85">
        <v>20251001</v>
      </c>
      <c r="D83" s="85">
        <v>2025</v>
      </c>
      <c r="E83" s="85">
        <v>10</v>
      </c>
      <c r="F83" s="85" t="s">
        <v>432</v>
      </c>
      <c r="G83" s="85">
        <v>344</v>
      </c>
      <c r="H83" s="85" t="s">
        <v>369</v>
      </c>
      <c r="I83" s="85" t="s">
        <v>370</v>
      </c>
      <c r="J83" s="85" t="s">
        <v>354</v>
      </c>
      <c r="K83" s="85" t="s">
        <v>355</v>
      </c>
      <c r="L83" s="85">
        <v>218</v>
      </c>
      <c r="M83" s="85" t="s">
        <v>356</v>
      </c>
      <c r="N83" s="85" t="s">
        <v>82</v>
      </c>
      <c r="O83" s="85">
        <v>0</v>
      </c>
      <c r="P83" s="85" t="s">
        <v>357</v>
      </c>
      <c r="Q83" s="85" t="s">
        <v>358</v>
      </c>
      <c r="R83" s="85" t="s">
        <v>359</v>
      </c>
      <c r="S83" s="85" t="s">
        <v>360</v>
      </c>
      <c r="T83" s="85" t="b">
        <v>1</v>
      </c>
      <c r="U83" s="85" t="s">
        <v>361</v>
      </c>
      <c r="V83" s="85" t="s">
        <v>362</v>
      </c>
      <c r="W83" s="85">
        <v>6</v>
      </c>
      <c r="X83" s="85" t="b">
        <v>1</v>
      </c>
      <c r="Y83" s="85" t="s">
        <v>363</v>
      </c>
      <c r="Z83" s="85" t="s">
        <v>364</v>
      </c>
      <c r="AA83" s="85" t="s">
        <v>365</v>
      </c>
      <c r="AB83" s="85">
        <v>0</v>
      </c>
      <c r="AC83" s="85" t="s">
        <v>366</v>
      </c>
      <c r="AD83" s="85">
        <v>8</v>
      </c>
      <c r="AE83" s="85" t="s">
        <v>367</v>
      </c>
      <c r="AF83" s="85">
        <v>326910</v>
      </c>
      <c r="AG83" s="85" t="b">
        <v>0</v>
      </c>
      <c r="AH83" s="85">
        <v>8</v>
      </c>
      <c r="AI83" s="85" t="s">
        <v>367</v>
      </c>
      <c r="AJ83" s="85">
        <v>326910</v>
      </c>
      <c r="AK83" s="85" t="b">
        <v>0</v>
      </c>
      <c r="AL83" s="85">
        <v>326910</v>
      </c>
      <c r="AM83" s="85" t="b">
        <v>0</v>
      </c>
      <c r="AN83" s="85">
        <v>0</v>
      </c>
      <c r="AO83" s="85" t="b">
        <v>0</v>
      </c>
      <c r="AP83" s="85">
        <v>176118.823</v>
      </c>
      <c r="AQ83" s="85"/>
      <c r="AR83" s="85">
        <v>176118.823</v>
      </c>
      <c r="AS83" s="85">
        <v>0</v>
      </c>
      <c r="AT83" s="85" t="b">
        <v>1</v>
      </c>
      <c r="AU83" s="85" t="b">
        <v>0</v>
      </c>
    </row>
    <row r="84" spans="1:47" x14ac:dyDescent="0.25">
      <c r="A84" s="85" t="s">
        <v>422</v>
      </c>
      <c r="B84" s="85" t="s">
        <v>354</v>
      </c>
      <c r="C84" s="85">
        <v>20251001</v>
      </c>
      <c r="D84" s="85">
        <v>2025</v>
      </c>
      <c r="E84" s="85">
        <v>10</v>
      </c>
      <c r="F84" s="85" t="s">
        <v>432</v>
      </c>
      <c r="G84" s="85">
        <v>417</v>
      </c>
      <c r="H84" s="85" t="s">
        <v>371</v>
      </c>
      <c r="I84" s="85" t="s">
        <v>372</v>
      </c>
      <c r="J84" s="85" t="s">
        <v>354</v>
      </c>
      <c r="K84" s="85" t="s">
        <v>355</v>
      </c>
      <c r="L84" s="85">
        <v>218</v>
      </c>
      <c r="M84" s="85" t="s">
        <v>356</v>
      </c>
      <c r="N84" s="85" t="s">
        <v>82</v>
      </c>
      <c r="O84" s="85">
        <v>0</v>
      </c>
      <c r="P84" s="85" t="s">
        <v>357</v>
      </c>
      <c r="Q84" s="85" t="s">
        <v>358</v>
      </c>
      <c r="R84" s="85" t="s">
        <v>359</v>
      </c>
      <c r="S84" s="85" t="s">
        <v>360</v>
      </c>
      <c r="T84" s="85" t="b">
        <v>1</v>
      </c>
      <c r="U84" s="85" t="s">
        <v>361</v>
      </c>
      <c r="V84" s="85" t="s">
        <v>362</v>
      </c>
      <c r="W84" s="85">
        <v>6</v>
      </c>
      <c r="X84" s="85" t="b">
        <v>1</v>
      </c>
      <c r="Y84" s="85" t="s">
        <v>363</v>
      </c>
      <c r="Z84" s="85" t="s">
        <v>364</v>
      </c>
      <c r="AA84" s="85" t="s">
        <v>365</v>
      </c>
      <c r="AB84" s="85">
        <v>0</v>
      </c>
      <c r="AC84" s="85" t="s">
        <v>366</v>
      </c>
      <c r="AD84" s="85">
        <v>8</v>
      </c>
      <c r="AE84" s="85" t="s">
        <v>367</v>
      </c>
      <c r="AF84" s="85">
        <v>2648180</v>
      </c>
      <c r="AG84" s="85" t="b">
        <v>0</v>
      </c>
      <c r="AH84" s="85">
        <v>8</v>
      </c>
      <c r="AI84" s="85" t="s">
        <v>367</v>
      </c>
      <c r="AJ84" s="85">
        <v>2648180</v>
      </c>
      <c r="AK84" s="85" t="b">
        <v>0</v>
      </c>
      <c r="AL84" s="85">
        <v>2648180</v>
      </c>
      <c r="AM84" s="85" t="b">
        <v>0</v>
      </c>
      <c r="AN84" s="85">
        <v>0</v>
      </c>
      <c r="AO84" s="85" t="b">
        <v>0</v>
      </c>
      <c r="AP84" s="85">
        <v>2140709</v>
      </c>
      <c r="AQ84" s="85"/>
      <c r="AR84" s="85">
        <v>2140709</v>
      </c>
      <c r="AS84" s="85">
        <v>0</v>
      </c>
      <c r="AT84" s="85" t="b">
        <v>0</v>
      </c>
      <c r="AU84" s="85" t="b">
        <v>1</v>
      </c>
    </row>
    <row r="85" spans="1:47" x14ac:dyDescent="0.25">
      <c r="A85" s="85" t="s">
        <v>422</v>
      </c>
      <c r="B85" s="85" t="s">
        <v>354</v>
      </c>
      <c r="C85" s="85">
        <v>20251001</v>
      </c>
      <c r="D85" s="85">
        <v>2025</v>
      </c>
      <c r="E85" s="85">
        <v>10</v>
      </c>
      <c r="F85" s="85" t="s">
        <v>432</v>
      </c>
      <c r="G85" s="85">
        <v>554</v>
      </c>
      <c r="H85" s="85" t="s">
        <v>373</v>
      </c>
      <c r="I85" s="85" t="s">
        <v>374</v>
      </c>
      <c r="J85" s="85" t="s">
        <v>354</v>
      </c>
      <c r="K85" s="85" t="s">
        <v>355</v>
      </c>
      <c r="L85" s="85">
        <v>218</v>
      </c>
      <c r="M85" s="85" t="s">
        <v>356</v>
      </c>
      <c r="N85" s="85" t="s">
        <v>82</v>
      </c>
      <c r="O85" s="85">
        <v>0</v>
      </c>
      <c r="P85" s="85" t="s">
        <v>357</v>
      </c>
      <c r="Q85" s="85" t="s">
        <v>358</v>
      </c>
      <c r="R85" s="85" t="s">
        <v>359</v>
      </c>
      <c r="S85" s="85" t="s">
        <v>360</v>
      </c>
      <c r="T85" s="85" t="b">
        <v>1</v>
      </c>
      <c r="U85" s="85" t="s">
        <v>361</v>
      </c>
      <c r="V85" s="85" t="s">
        <v>362</v>
      </c>
      <c r="W85" s="85">
        <v>6</v>
      </c>
      <c r="X85" s="85" t="b">
        <v>1</v>
      </c>
      <c r="Y85" s="85" t="s">
        <v>363</v>
      </c>
      <c r="Z85" s="85" t="s">
        <v>364</v>
      </c>
      <c r="AA85" s="85" t="s">
        <v>365</v>
      </c>
      <c r="AB85" s="85">
        <v>0</v>
      </c>
      <c r="AC85" s="85" t="s">
        <v>366</v>
      </c>
      <c r="AD85" s="85">
        <v>8</v>
      </c>
      <c r="AE85" s="85" t="s">
        <v>367</v>
      </c>
      <c r="AF85" s="85">
        <v>5684572</v>
      </c>
      <c r="AG85" s="85" t="b">
        <v>0</v>
      </c>
      <c r="AH85" s="85">
        <v>8</v>
      </c>
      <c r="AI85" s="85" t="s">
        <v>367</v>
      </c>
      <c r="AJ85" s="85">
        <v>5684572</v>
      </c>
      <c r="AK85" s="85" t="b">
        <v>0</v>
      </c>
      <c r="AL85" s="85">
        <v>5684572</v>
      </c>
      <c r="AM85" s="85" t="b">
        <v>0</v>
      </c>
      <c r="AN85" s="85">
        <v>6161862</v>
      </c>
      <c r="AO85" s="85" t="b">
        <v>0</v>
      </c>
      <c r="AP85" s="85">
        <v>5221877.0250000004</v>
      </c>
      <c r="AQ85" s="85">
        <v>3765261.6850000001</v>
      </c>
      <c r="AR85" s="85">
        <v>5221877.0250000004</v>
      </c>
      <c r="AS85" s="85">
        <v>0</v>
      </c>
      <c r="AT85" s="85" t="b">
        <v>1</v>
      </c>
      <c r="AU85" s="85" t="b">
        <v>0</v>
      </c>
    </row>
    <row r="86" spans="1:47" x14ac:dyDescent="0.25">
      <c r="A86" s="85" t="s">
        <v>422</v>
      </c>
      <c r="B86" s="85" t="s">
        <v>354</v>
      </c>
      <c r="C86" s="85">
        <v>20251001</v>
      </c>
      <c r="D86" s="85">
        <v>2025</v>
      </c>
      <c r="E86" s="85">
        <v>10</v>
      </c>
      <c r="F86" s="85" t="s">
        <v>432</v>
      </c>
      <c r="G86" s="85">
        <v>792</v>
      </c>
      <c r="H86" s="85" t="s">
        <v>375</v>
      </c>
      <c r="I86" s="85" t="s">
        <v>376</v>
      </c>
      <c r="J86" s="85" t="s">
        <v>354</v>
      </c>
      <c r="K86" s="85" t="s">
        <v>355</v>
      </c>
      <c r="L86" s="85">
        <v>218</v>
      </c>
      <c r="M86" s="85" t="s">
        <v>356</v>
      </c>
      <c r="N86" s="85" t="s">
        <v>82</v>
      </c>
      <c r="O86" s="85">
        <v>0</v>
      </c>
      <c r="P86" s="85" t="s">
        <v>357</v>
      </c>
      <c r="Q86" s="85" t="s">
        <v>358</v>
      </c>
      <c r="R86" s="85" t="s">
        <v>359</v>
      </c>
      <c r="S86" s="85" t="s">
        <v>360</v>
      </c>
      <c r="T86" s="85" t="b">
        <v>1</v>
      </c>
      <c r="U86" s="85" t="s">
        <v>361</v>
      </c>
      <c r="V86" s="85" t="s">
        <v>362</v>
      </c>
      <c r="W86" s="85">
        <v>6</v>
      </c>
      <c r="X86" s="85" t="b">
        <v>1</v>
      </c>
      <c r="Y86" s="85" t="s">
        <v>363</v>
      </c>
      <c r="Z86" s="85" t="s">
        <v>364</v>
      </c>
      <c r="AA86" s="85" t="s">
        <v>365</v>
      </c>
      <c r="AB86" s="85">
        <v>0</v>
      </c>
      <c r="AC86" s="85" t="s">
        <v>366</v>
      </c>
      <c r="AD86" s="85">
        <v>8</v>
      </c>
      <c r="AE86" s="85" t="s">
        <v>367</v>
      </c>
      <c r="AF86" s="85">
        <v>24974760</v>
      </c>
      <c r="AG86" s="85" t="b">
        <v>0</v>
      </c>
      <c r="AH86" s="85">
        <v>8</v>
      </c>
      <c r="AI86" s="85" t="s">
        <v>367</v>
      </c>
      <c r="AJ86" s="85">
        <v>24974760</v>
      </c>
      <c r="AK86" s="85" t="b">
        <v>0</v>
      </c>
      <c r="AL86" s="85">
        <v>24974760</v>
      </c>
      <c r="AM86" s="85" t="b">
        <v>0</v>
      </c>
      <c r="AN86" s="85">
        <v>0</v>
      </c>
      <c r="AO86" s="85" t="b">
        <v>0</v>
      </c>
      <c r="AP86" s="85">
        <v>24406368</v>
      </c>
      <c r="AQ86" s="85">
        <v>23079255</v>
      </c>
      <c r="AR86" s="85">
        <v>24406368</v>
      </c>
      <c r="AS86" s="85">
        <v>0</v>
      </c>
      <c r="AT86" s="85" t="b">
        <v>0</v>
      </c>
      <c r="AU86" s="85" t="b">
        <v>1</v>
      </c>
    </row>
    <row r="87" spans="1:47" x14ac:dyDescent="0.25">
      <c r="A87" s="85" t="s">
        <v>422</v>
      </c>
      <c r="B87" s="85" t="s">
        <v>354</v>
      </c>
      <c r="C87" s="85">
        <v>20251001</v>
      </c>
      <c r="D87" s="85">
        <v>2025</v>
      </c>
      <c r="E87" s="85">
        <v>10</v>
      </c>
      <c r="F87" s="85" t="s">
        <v>432</v>
      </c>
      <c r="G87" s="85">
        <v>818</v>
      </c>
      <c r="H87" s="85" t="s">
        <v>379</v>
      </c>
      <c r="I87" s="85" t="s">
        <v>380</v>
      </c>
      <c r="J87" s="85" t="s">
        <v>354</v>
      </c>
      <c r="K87" s="85" t="s">
        <v>355</v>
      </c>
      <c r="L87" s="85">
        <v>218</v>
      </c>
      <c r="M87" s="85" t="s">
        <v>356</v>
      </c>
      <c r="N87" s="85" t="s">
        <v>82</v>
      </c>
      <c r="O87" s="85">
        <v>0</v>
      </c>
      <c r="P87" s="85" t="s">
        <v>357</v>
      </c>
      <c r="Q87" s="85" t="s">
        <v>358</v>
      </c>
      <c r="R87" s="85" t="s">
        <v>359</v>
      </c>
      <c r="S87" s="85" t="s">
        <v>360</v>
      </c>
      <c r="T87" s="85" t="b">
        <v>1</v>
      </c>
      <c r="U87" s="85" t="s">
        <v>361</v>
      </c>
      <c r="V87" s="85" t="s">
        <v>362</v>
      </c>
      <c r="W87" s="85">
        <v>6</v>
      </c>
      <c r="X87" s="85" t="b">
        <v>1</v>
      </c>
      <c r="Y87" s="85" t="s">
        <v>363</v>
      </c>
      <c r="Z87" s="85" t="s">
        <v>364</v>
      </c>
      <c r="AA87" s="85" t="s">
        <v>365</v>
      </c>
      <c r="AB87" s="85">
        <v>0</v>
      </c>
      <c r="AC87" s="85" t="s">
        <v>366</v>
      </c>
      <c r="AD87" s="85">
        <v>8</v>
      </c>
      <c r="AE87" s="85" t="s">
        <v>367</v>
      </c>
      <c r="AF87" s="85">
        <v>167912.304</v>
      </c>
      <c r="AG87" s="85" t="b">
        <v>1</v>
      </c>
      <c r="AH87" s="85">
        <v>-1</v>
      </c>
      <c r="AI87" s="85" t="s">
        <v>381</v>
      </c>
      <c r="AJ87" s="85">
        <v>0</v>
      </c>
      <c r="AK87" s="85" t="b">
        <v>0</v>
      </c>
      <c r="AL87" s="85">
        <v>167912.304</v>
      </c>
      <c r="AM87" s="85" t="b">
        <v>1</v>
      </c>
      <c r="AN87" s="85">
        <v>0</v>
      </c>
      <c r="AO87" s="85" t="b">
        <v>0</v>
      </c>
      <c r="AP87" s="85">
        <v>144568.92600000001</v>
      </c>
      <c r="AQ87" s="85"/>
      <c r="AR87" s="85">
        <v>144568.92600000001</v>
      </c>
      <c r="AS87" s="85">
        <v>6</v>
      </c>
      <c r="AT87" s="85" t="b">
        <v>1</v>
      </c>
      <c r="AU87" s="85" t="b">
        <v>0</v>
      </c>
    </row>
    <row r="88" spans="1:47" x14ac:dyDescent="0.25">
      <c r="A88" s="85" t="s">
        <v>422</v>
      </c>
      <c r="B88" s="85" t="s">
        <v>354</v>
      </c>
      <c r="C88" s="85">
        <v>20251101</v>
      </c>
      <c r="D88" s="85">
        <v>2025</v>
      </c>
      <c r="E88" s="85">
        <v>11</v>
      </c>
      <c r="F88" s="85" t="s">
        <v>433</v>
      </c>
      <c r="G88" s="85">
        <v>268</v>
      </c>
      <c r="H88" s="85" t="s">
        <v>368</v>
      </c>
      <c r="I88" s="85" t="s">
        <v>287</v>
      </c>
      <c r="J88" s="85" t="s">
        <v>354</v>
      </c>
      <c r="K88" s="85" t="s">
        <v>355</v>
      </c>
      <c r="L88" s="85">
        <v>218</v>
      </c>
      <c r="M88" s="85" t="s">
        <v>356</v>
      </c>
      <c r="N88" s="85" t="s">
        <v>82</v>
      </c>
      <c r="O88" s="85">
        <v>0</v>
      </c>
      <c r="P88" s="85" t="s">
        <v>357</v>
      </c>
      <c r="Q88" s="85" t="s">
        <v>358</v>
      </c>
      <c r="R88" s="85" t="s">
        <v>359</v>
      </c>
      <c r="S88" s="85" t="s">
        <v>360</v>
      </c>
      <c r="T88" s="85" t="b">
        <v>1</v>
      </c>
      <c r="U88" s="85" t="s">
        <v>361</v>
      </c>
      <c r="V88" s="85" t="s">
        <v>362</v>
      </c>
      <c r="W88" s="85">
        <v>6</v>
      </c>
      <c r="X88" s="85" t="b">
        <v>1</v>
      </c>
      <c r="Y88" s="85" t="s">
        <v>363</v>
      </c>
      <c r="Z88" s="85" t="s">
        <v>364</v>
      </c>
      <c r="AA88" s="85" t="s">
        <v>365</v>
      </c>
      <c r="AB88" s="85">
        <v>0</v>
      </c>
      <c r="AC88" s="85" t="s">
        <v>366</v>
      </c>
      <c r="AD88" s="85">
        <v>8</v>
      </c>
      <c r="AE88" s="85" t="s">
        <v>367</v>
      </c>
      <c r="AF88" s="85">
        <v>4024650</v>
      </c>
      <c r="AG88" s="85" t="b">
        <v>0</v>
      </c>
      <c r="AH88" s="85">
        <v>8</v>
      </c>
      <c r="AI88" s="85" t="s">
        <v>367</v>
      </c>
      <c r="AJ88" s="85">
        <v>4024650</v>
      </c>
      <c r="AK88" s="85" t="b">
        <v>0</v>
      </c>
      <c r="AL88" s="85">
        <v>4024650</v>
      </c>
      <c r="AM88" s="85" t="b">
        <v>0</v>
      </c>
      <c r="AN88" s="85">
        <v>0</v>
      </c>
      <c r="AO88" s="85" t="b">
        <v>0</v>
      </c>
      <c r="AP88" s="85">
        <v>3335717.05</v>
      </c>
      <c r="AQ88" s="85"/>
      <c r="AR88" s="85">
        <v>3335717.05</v>
      </c>
      <c r="AS88" s="85">
        <v>0</v>
      </c>
      <c r="AT88" s="85" t="b">
        <v>0</v>
      </c>
      <c r="AU88" s="85" t="b">
        <v>1</v>
      </c>
    </row>
    <row r="89" spans="1:47" x14ac:dyDescent="0.25">
      <c r="A89" s="85" t="s">
        <v>422</v>
      </c>
      <c r="B89" s="85" t="s">
        <v>354</v>
      </c>
      <c r="C89" s="85">
        <v>20251101</v>
      </c>
      <c r="D89" s="85">
        <v>2025</v>
      </c>
      <c r="E89" s="85">
        <v>11</v>
      </c>
      <c r="F89" s="85" t="s">
        <v>433</v>
      </c>
      <c r="G89" s="85">
        <v>344</v>
      </c>
      <c r="H89" s="85" t="s">
        <v>369</v>
      </c>
      <c r="I89" s="85" t="s">
        <v>370</v>
      </c>
      <c r="J89" s="85" t="s">
        <v>354</v>
      </c>
      <c r="K89" s="85" t="s">
        <v>355</v>
      </c>
      <c r="L89" s="85">
        <v>218</v>
      </c>
      <c r="M89" s="85" t="s">
        <v>356</v>
      </c>
      <c r="N89" s="85" t="s">
        <v>82</v>
      </c>
      <c r="O89" s="85">
        <v>0</v>
      </c>
      <c r="P89" s="85" t="s">
        <v>357</v>
      </c>
      <c r="Q89" s="85" t="s">
        <v>358</v>
      </c>
      <c r="R89" s="85" t="s">
        <v>359</v>
      </c>
      <c r="S89" s="85" t="s">
        <v>360</v>
      </c>
      <c r="T89" s="85" t="b">
        <v>1</v>
      </c>
      <c r="U89" s="85" t="s">
        <v>361</v>
      </c>
      <c r="V89" s="85" t="s">
        <v>362</v>
      </c>
      <c r="W89" s="85">
        <v>6</v>
      </c>
      <c r="X89" s="85" t="b">
        <v>1</v>
      </c>
      <c r="Y89" s="85" t="s">
        <v>363</v>
      </c>
      <c r="Z89" s="85" t="s">
        <v>364</v>
      </c>
      <c r="AA89" s="85" t="s">
        <v>365</v>
      </c>
      <c r="AB89" s="85">
        <v>0</v>
      </c>
      <c r="AC89" s="85" t="s">
        <v>366</v>
      </c>
      <c r="AD89" s="85">
        <v>8</v>
      </c>
      <c r="AE89" s="85" t="s">
        <v>367</v>
      </c>
      <c r="AF89" s="85">
        <v>65382</v>
      </c>
      <c r="AG89" s="85" t="b">
        <v>0</v>
      </c>
      <c r="AH89" s="85">
        <v>8</v>
      </c>
      <c r="AI89" s="85" t="s">
        <v>367</v>
      </c>
      <c r="AJ89" s="85">
        <v>65382</v>
      </c>
      <c r="AK89" s="85" t="b">
        <v>0</v>
      </c>
      <c r="AL89" s="85">
        <v>65382</v>
      </c>
      <c r="AM89" s="85" t="b">
        <v>0</v>
      </c>
      <c r="AN89" s="85">
        <v>0</v>
      </c>
      <c r="AO89" s="85" t="b">
        <v>0</v>
      </c>
      <c r="AP89" s="85">
        <v>35214.709000000003</v>
      </c>
      <c r="AQ89" s="85"/>
      <c r="AR89" s="85">
        <v>35214.709000000003</v>
      </c>
      <c r="AS89" s="85">
        <v>0</v>
      </c>
      <c r="AT89" s="85" t="b">
        <v>1</v>
      </c>
      <c r="AU89" s="85" t="b">
        <v>0</v>
      </c>
    </row>
    <row r="90" spans="1:47" x14ac:dyDescent="0.25">
      <c r="A90" s="85" t="s">
        <v>422</v>
      </c>
      <c r="B90" s="85" t="s">
        <v>354</v>
      </c>
      <c r="C90" s="85">
        <v>20251101</v>
      </c>
      <c r="D90" s="85">
        <v>2025</v>
      </c>
      <c r="E90" s="85">
        <v>11</v>
      </c>
      <c r="F90" s="85" t="s">
        <v>433</v>
      </c>
      <c r="G90" s="85">
        <v>417</v>
      </c>
      <c r="H90" s="85" t="s">
        <v>371</v>
      </c>
      <c r="I90" s="85" t="s">
        <v>372</v>
      </c>
      <c r="J90" s="85" t="s">
        <v>354</v>
      </c>
      <c r="K90" s="85" t="s">
        <v>355</v>
      </c>
      <c r="L90" s="85">
        <v>218</v>
      </c>
      <c r="M90" s="85" t="s">
        <v>356</v>
      </c>
      <c r="N90" s="85" t="s">
        <v>82</v>
      </c>
      <c r="O90" s="85">
        <v>0</v>
      </c>
      <c r="P90" s="85" t="s">
        <v>357</v>
      </c>
      <c r="Q90" s="85" t="s">
        <v>358</v>
      </c>
      <c r="R90" s="85" t="s">
        <v>359</v>
      </c>
      <c r="S90" s="85" t="s">
        <v>360</v>
      </c>
      <c r="T90" s="85" t="b">
        <v>1</v>
      </c>
      <c r="U90" s="85" t="s">
        <v>361</v>
      </c>
      <c r="V90" s="85" t="s">
        <v>362</v>
      </c>
      <c r="W90" s="85">
        <v>6</v>
      </c>
      <c r="X90" s="85" t="b">
        <v>1</v>
      </c>
      <c r="Y90" s="85" t="s">
        <v>363</v>
      </c>
      <c r="Z90" s="85" t="s">
        <v>364</v>
      </c>
      <c r="AA90" s="85" t="s">
        <v>365</v>
      </c>
      <c r="AB90" s="85">
        <v>0</v>
      </c>
      <c r="AC90" s="85" t="s">
        <v>366</v>
      </c>
      <c r="AD90" s="85">
        <v>8</v>
      </c>
      <c r="AE90" s="85" t="s">
        <v>367</v>
      </c>
      <c r="AF90" s="85">
        <v>1739160</v>
      </c>
      <c r="AG90" s="85" t="b">
        <v>0</v>
      </c>
      <c r="AH90" s="85">
        <v>8</v>
      </c>
      <c r="AI90" s="85" t="s">
        <v>367</v>
      </c>
      <c r="AJ90" s="85">
        <v>1739160</v>
      </c>
      <c r="AK90" s="85" t="b">
        <v>0</v>
      </c>
      <c r="AL90" s="85">
        <v>1739160</v>
      </c>
      <c r="AM90" s="85" t="b">
        <v>0</v>
      </c>
      <c r="AN90" s="85">
        <v>0</v>
      </c>
      <c r="AO90" s="85" t="b">
        <v>0</v>
      </c>
      <c r="AP90" s="85">
        <v>1415647</v>
      </c>
      <c r="AQ90" s="85"/>
      <c r="AR90" s="85">
        <v>1415647</v>
      </c>
      <c r="AS90" s="85">
        <v>0</v>
      </c>
      <c r="AT90" s="85" t="b">
        <v>0</v>
      </c>
      <c r="AU90" s="85" t="b">
        <v>1</v>
      </c>
    </row>
    <row r="91" spans="1:47" x14ac:dyDescent="0.25">
      <c r="A91" s="85" t="s">
        <v>422</v>
      </c>
      <c r="B91" s="85" t="s">
        <v>354</v>
      </c>
      <c r="C91" s="85">
        <v>20251101</v>
      </c>
      <c r="D91" s="85">
        <v>2025</v>
      </c>
      <c r="E91" s="85">
        <v>11</v>
      </c>
      <c r="F91" s="85" t="s">
        <v>433</v>
      </c>
      <c r="G91" s="85">
        <v>554</v>
      </c>
      <c r="H91" s="85" t="s">
        <v>373</v>
      </c>
      <c r="I91" s="85" t="s">
        <v>374</v>
      </c>
      <c r="J91" s="85" t="s">
        <v>354</v>
      </c>
      <c r="K91" s="85" t="s">
        <v>355</v>
      </c>
      <c r="L91" s="85">
        <v>218</v>
      </c>
      <c r="M91" s="85" t="s">
        <v>356</v>
      </c>
      <c r="N91" s="85" t="s">
        <v>82</v>
      </c>
      <c r="O91" s="85">
        <v>0</v>
      </c>
      <c r="P91" s="85" t="s">
        <v>357</v>
      </c>
      <c r="Q91" s="85" t="s">
        <v>358</v>
      </c>
      <c r="R91" s="85" t="s">
        <v>359</v>
      </c>
      <c r="S91" s="85" t="s">
        <v>360</v>
      </c>
      <c r="T91" s="85" t="b">
        <v>1</v>
      </c>
      <c r="U91" s="85" t="s">
        <v>361</v>
      </c>
      <c r="V91" s="85" t="s">
        <v>362</v>
      </c>
      <c r="W91" s="85">
        <v>6</v>
      </c>
      <c r="X91" s="85" t="b">
        <v>1</v>
      </c>
      <c r="Y91" s="85" t="s">
        <v>363</v>
      </c>
      <c r="Z91" s="85" t="s">
        <v>364</v>
      </c>
      <c r="AA91" s="85" t="s">
        <v>365</v>
      </c>
      <c r="AB91" s="85">
        <v>0</v>
      </c>
      <c r="AC91" s="85" t="s">
        <v>366</v>
      </c>
      <c r="AD91" s="85">
        <v>8</v>
      </c>
      <c r="AE91" s="85" t="s">
        <v>367</v>
      </c>
      <c r="AF91" s="85">
        <v>6021830</v>
      </c>
      <c r="AG91" s="85" t="b">
        <v>0</v>
      </c>
      <c r="AH91" s="85">
        <v>8</v>
      </c>
      <c r="AI91" s="85" t="s">
        <v>367</v>
      </c>
      <c r="AJ91" s="85">
        <v>6021830</v>
      </c>
      <c r="AK91" s="85" t="b">
        <v>0</v>
      </c>
      <c r="AL91" s="85">
        <v>6021830</v>
      </c>
      <c r="AM91" s="85" t="b">
        <v>0</v>
      </c>
      <c r="AN91" s="85">
        <v>6548490</v>
      </c>
      <c r="AO91" s="85" t="b">
        <v>0</v>
      </c>
      <c r="AP91" s="85">
        <v>5632588.3380000005</v>
      </c>
      <c r="AQ91" s="85">
        <v>4098880.2250000001</v>
      </c>
      <c r="AR91" s="85">
        <v>5632588.3380000005</v>
      </c>
      <c r="AS91" s="85">
        <v>0</v>
      </c>
      <c r="AT91" s="85" t="b">
        <v>1</v>
      </c>
      <c r="AU91" s="85" t="b">
        <v>0</v>
      </c>
    </row>
    <row r="92" spans="1:47" x14ac:dyDescent="0.25">
      <c r="A92" s="85" t="s">
        <v>422</v>
      </c>
      <c r="B92" s="85" t="s">
        <v>354</v>
      </c>
      <c r="C92" s="85">
        <v>20251101</v>
      </c>
      <c r="D92" s="85">
        <v>2025</v>
      </c>
      <c r="E92" s="85">
        <v>11</v>
      </c>
      <c r="F92" s="85" t="s">
        <v>433</v>
      </c>
      <c r="G92" s="85">
        <v>792</v>
      </c>
      <c r="H92" s="85" t="s">
        <v>375</v>
      </c>
      <c r="I92" s="85" t="s">
        <v>376</v>
      </c>
      <c r="J92" s="85" t="s">
        <v>354</v>
      </c>
      <c r="K92" s="85" t="s">
        <v>355</v>
      </c>
      <c r="L92" s="85">
        <v>218</v>
      </c>
      <c r="M92" s="85" t="s">
        <v>356</v>
      </c>
      <c r="N92" s="85" t="s">
        <v>82</v>
      </c>
      <c r="O92" s="85">
        <v>0</v>
      </c>
      <c r="P92" s="85" t="s">
        <v>357</v>
      </c>
      <c r="Q92" s="85" t="s">
        <v>358</v>
      </c>
      <c r="R92" s="85" t="s">
        <v>359</v>
      </c>
      <c r="S92" s="85" t="s">
        <v>360</v>
      </c>
      <c r="T92" s="85" t="b">
        <v>1</v>
      </c>
      <c r="U92" s="85" t="s">
        <v>361</v>
      </c>
      <c r="V92" s="85" t="s">
        <v>362</v>
      </c>
      <c r="W92" s="85">
        <v>6</v>
      </c>
      <c r="X92" s="85" t="b">
        <v>1</v>
      </c>
      <c r="Y92" s="85" t="s">
        <v>363</v>
      </c>
      <c r="Z92" s="85" t="s">
        <v>364</v>
      </c>
      <c r="AA92" s="85" t="s">
        <v>365</v>
      </c>
      <c r="AB92" s="85">
        <v>0</v>
      </c>
      <c r="AC92" s="85" t="s">
        <v>366</v>
      </c>
      <c r="AD92" s="85">
        <v>8</v>
      </c>
      <c r="AE92" s="85" t="s">
        <v>367</v>
      </c>
      <c r="AF92" s="85">
        <v>19057480</v>
      </c>
      <c r="AG92" s="85" t="b">
        <v>0</v>
      </c>
      <c r="AH92" s="85">
        <v>8</v>
      </c>
      <c r="AI92" s="85" t="s">
        <v>367</v>
      </c>
      <c r="AJ92" s="85">
        <v>19057480</v>
      </c>
      <c r="AK92" s="85" t="b">
        <v>0</v>
      </c>
      <c r="AL92" s="85">
        <v>19057480</v>
      </c>
      <c r="AM92" s="85" t="b">
        <v>0</v>
      </c>
      <c r="AN92" s="85">
        <v>0</v>
      </c>
      <c r="AO92" s="85" t="b">
        <v>0</v>
      </c>
      <c r="AP92" s="85">
        <v>17154216</v>
      </c>
      <c r="AQ92" s="85">
        <v>15956334</v>
      </c>
      <c r="AR92" s="85">
        <v>17154216</v>
      </c>
      <c r="AS92" s="85">
        <v>0</v>
      </c>
      <c r="AT92" s="85" t="b">
        <v>0</v>
      </c>
      <c r="AU92" s="85" t="b">
        <v>1</v>
      </c>
    </row>
    <row r="93" spans="1:47" x14ac:dyDescent="0.25">
      <c r="A93" s="85" t="s">
        <v>422</v>
      </c>
      <c r="B93" s="85" t="s">
        <v>354</v>
      </c>
      <c r="C93" s="85">
        <v>20251101</v>
      </c>
      <c r="D93" s="85">
        <v>2025</v>
      </c>
      <c r="E93" s="85">
        <v>11</v>
      </c>
      <c r="F93" s="85" t="s">
        <v>433</v>
      </c>
      <c r="G93" s="85">
        <v>818</v>
      </c>
      <c r="H93" s="85" t="s">
        <v>379</v>
      </c>
      <c r="I93" s="85" t="s">
        <v>380</v>
      </c>
      <c r="J93" s="85" t="s">
        <v>354</v>
      </c>
      <c r="K93" s="85" t="s">
        <v>355</v>
      </c>
      <c r="L93" s="85">
        <v>218</v>
      </c>
      <c r="M93" s="85" t="s">
        <v>356</v>
      </c>
      <c r="N93" s="85" t="s">
        <v>82</v>
      </c>
      <c r="O93" s="85">
        <v>0</v>
      </c>
      <c r="P93" s="85" t="s">
        <v>357</v>
      </c>
      <c r="Q93" s="85" t="s">
        <v>358</v>
      </c>
      <c r="R93" s="85" t="s">
        <v>359</v>
      </c>
      <c r="S93" s="85" t="s">
        <v>360</v>
      </c>
      <c r="T93" s="85" t="b">
        <v>1</v>
      </c>
      <c r="U93" s="85" t="s">
        <v>361</v>
      </c>
      <c r="V93" s="85" t="s">
        <v>362</v>
      </c>
      <c r="W93" s="85">
        <v>6</v>
      </c>
      <c r="X93" s="85" t="b">
        <v>1</v>
      </c>
      <c r="Y93" s="85" t="s">
        <v>363</v>
      </c>
      <c r="Z93" s="85" t="s">
        <v>364</v>
      </c>
      <c r="AA93" s="85" t="s">
        <v>365</v>
      </c>
      <c r="AB93" s="85">
        <v>0</v>
      </c>
      <c r="AC93" s="85" t="s">
        <v>366</v>
      </c>
      <c r="AD93" s="85">
        <v>8</v>
      </c>
      <c r="AE93" s="85" t="s">
        <v>367</v>
      </c>
      <c r="AF93" s="85">
        <v>174293.508</v>
      </c>
      <c r="AG93" s="85" t="b">
        <v>1</v>
      </c>
      <c r="AH93" s="85">
        <v>-1</v>
      </c>
      <c r="AI93" s="85" t="s">
        <v>381</v>
      </c>
      <c r="AJ93" s="85">
        <v>0</v>
      </c>
      <c r="AK93" s="85" t="b">
        <v>0</v>
      </c>
      <c r="AL93" s="85">
        <v>174293.508</v>
      </c>
      <c r="AM93" s="85" t="b">
        <v>1</v>
      </c>
      <c r="AN93" s="85">
        <v>0</v>
      </c>
      <c r="AO93" s="85" t="b">
        <v>0</v>
      </c>
      <c r="AP93" s="85">
        <v>150063.008</v>
      </c>
      <c r="AQ93" s="85"/>
      <c r="AR93" s="85">
        <v>150063.008</v>
      </c>
      <c r="AS93" s="85">
        <v>6</v>
      </c>
      <c r="AT93" s="85" t="b">
        <v>1</v>
      </c>
      <c r="AU93" s="85" t="b">
        <v>0</v>
      </c>
    </row>
    <row r="94" spans="1:47" x14ac:dyDescent="0.25">
      <c r="A94" s="85" t="s">
        <v>422</v>
      </c>
      <c r="B94" s="85" t="s">
        <v>354</v>
      </c>
      <c r="C94" s="85">
        <v>20251201</v>
      </c>
      <c r="D94" s="85">
        <v>2025</v>
      </c>
      <c r="E94" s="85">
        <v>12</v>
      </c>
      <c r="F94" s="85" t="s">
        <v>434</v>
      </c>
      <c r="G94" s="85">
        <v>417</v>
      </c>
      <c r="H94" s="85" t="s">
        <v>371</v>
      </c>
      <c r="I94" s="85" t="s">
        <v>372</v>
      </c>
      <c r="J94" s="85" t="s">
        <v>354</v>
      </c>
      <c r="K94" s="85" t="s">
        <v>355</v>
      </c>
      <c r="L94" s="85">
        <v>218</v>
      </c>
      <c r="M94" s="85" t="s">
        <v>356</v>
      </c>
      <c r="N94" s="85" t="s">
        <v>82</v>
      </c>
      <c r="O94" s="85">
        <v>0</v>
      </c>
      <c r="P94" s="85" t="s">
        <v>357</v>
      </c>
      <c r="Q94" s="85" t="s">
        <v>358</v>
      </c>
      <c r="R94" s="85" t="s">
        <v>359</v>
      </c>
      <c r="S94" s="85" t="s">
        <v>360</v>
      </c>
      <c r="T94" s="85" t="b">
        <v>1</v>
      </c>
      <c r="U94" s="85" t="s">
        <v>361</v>
      </c>
      <c r="V94" s="85" t="s">
        <v>362</v>
      </c>
      <c r="W94" s="85">
        <v>6</v>
      </c>
      <c r="X94" s="85" t="b">
        <v>1</v>
      </c>
      <c r="Y94" s="85" t="s">
        <v>363</v>
      </c>
      <c r="Z94" s="85" t="s">
        <v>364</v>
      </c>
      <c r="AA94" s="85" t="s">
        <v>365</v>
      </c>
      <c r="AB94" s="85">
        <v>0</v>
      </c>
      <c r="AC94" s="85" t="s">
        <v>366</v>
      </c>
      <c r="AD94" s="85">
        <v>8</v>
      </c>
      <c r="AE94" s="85" t="s">
        <v>367</v>
      </c>
      <c r="AF94" s="85">
        <v>1797070</v>
      </c>
      <c r="AG94" s="85" t="b">
        <v>0</v>
      </c>
      <c r="AH94" s="85">
        <v>8</v>
      </c>
      <c r="AI94" s="85" t="s">
        <v>367</v>
      </c>
      <c r="AJ94" s="85">
        <v>1797070</v>
      </c>
      <c r="AK94" s="85" t="b">
        <v>0</v>
      </c>
      <c r="AL94" s="85">
        <v>1797070</v>
      </c>
      <c r="AM94" s="85" t="b">
        <v>0</v>
      </c>
      <c r="AN94" s="85">
        <v>0</v>
      </c>
      <c r="AO94" s="85" t="b">
        <v>0</v>
      </c>
      <c r="AP94" s="85">
        <v>1391078</v>
      </c>
      <c r="AQ94" s="85"/>
      <c r="AR94" s="85">
        <v>1391078</v>
      </c>
      <c r="AS94" s="85">
        <v>0</v>
      </c>
      <c r="AT94" s="85" t="b">
        <v>0</v>
      </c>
      <c r="AU94" s="85" t="b">
        <v>1</v>
      </c>
    </row>
    <row r="95" spans="1:47" x14ac:dyDescent="0.25">
      <c r="A95" s="85" t="s">
        <v>422</v>
      </c>
      <c r="B95" s="85" t="s">
        <v>354</v>
      </c>
      <c r="C95" s="85">
        <v>20251201</v>
      </c>
      <c r="D95" s="85">
        <v>2025</v>
      </c>
      <c r="E95" s="85">
        <v>12</v>
      </c>
      <c r="F95" s="85" t="s">
        <v>434</v>
      </c>
      <c r="G95" s="85">
        <v>554</v>
      </c>
      <c r="H95" s="85" t="s">
        <v>373</v>
      </c>
      <c r="I95" s="85" t="s">
        <v>374</v>
      </c>
      <c r="J95" s="85" t="s">
        <v>354</v>
      </c>
      <c r="K95" s="85" t="s">
        <v>355</v>
      </c>
      <c r="L95" s="85">
        <v>218</v>
      </c>
      <c r="M95" s="85" t="s">
        <v>356</v>
      </c>
      <c r="N95" s="85" t="s">
        <v>82</v>
      </c>
      <c r="O95" s="85">
        <v>0</v>
      </c>
      <c r="P95" s="85" t="s">
        <v>357</v>
      </c>
      <c r="Q95" s="85" t="s">
        <v>358</v>
      </c>
      <c r="R95" s="85" t="s">
        <v>359</v>
      </c>
      <c r="S95" s="85" t="s">
        <v>360</v>
      </c>
      <c r="T95" s="85" t="b">
        <v>1</v>
      </c>
      <c r="U95" s="85" t="s">
        <v>361</v>
      </c>
      <c r="V95" s="85" t="s">
        <v>362</v>
      </c>
      <c r="W95" s="85">
        <v>6</v>
      </c>
      <c r="X95" s="85" t="b">
        <v>1</v>
      </c>
      <c r="Y95" s="85" t="s">
        <v>363</v>
      </c>
      <c r="Z95" s="85" t="s">
        <v>364</v>
      </c>
      <c r="AA95" s="85" t="s">
        <v>365</v>
      </c>
      <c r="AB95" s="85">
        <v>0</v>
      </c>
      <c r="AC95" s="85" t="s">
        <v>366</v>
      </c>
      <c r="AD95" s="85">
        <v>8</v>
      </c>
      <c r="AE95" s="85" t="s">
        <v>367</v>
      </c>
      <c r="AF95" s="85">
        <v>5040994</v>
      </c>
      <c r="AG95" s="85" t="b">
        <v>0</v>
      </c>
      <c r="AH95" s="85">
        <v>8</v>
      </c>
      <c r="AI95" s="85" t="s">
        <v>367</v>
      </c>
      <c r="AJ95" s="85">
        <v>5040994</v>
      </c>
      <c r="AK95" s="85" t="b">
        <v>0</v>
      </c>
      <c r="AL95" s="85">
        <v>5040994</v>
      </c>
      <c r="AM95" s="85" t="b">
        <v>0</v>
      </c>
      <c r="AN95" s="85">
        <v>5484732</v>
      </c>
      <c r="AO95" s="85" t="b">
        <v>0</v>
      </c>
      <c r="AP95" s="85">
        <v>4783316.0250000004</v>
      </c>
      <c r="AQ95" s="85">
        <v>3480789.412</v>
      </c>
      <c r="AR95" s="85">
        <v>4783316.0250000004</v>
      </c>
      <c r="AS95" s="85">
        <v>0</v>
      </c>
      <c r="AT95" s="85" t="b">
        <v>1</v>
      </c>
      <c r="AU95" s="85" t="b">
        <v>0</v>
      </c>
    </row>
    <row r="101" spans="1:6" x14ac:dyDescent="0.25">
      <c r="A101" s="1" t="s">
        <v>8</v>
      </c>
      <c r="B101" t="s">
        <v>552</v>
      </c>
      <c r="C101" t="s">
        <v>548</v>
      </c>
      <c r="D101" t="s">
        <v>550</v>
      </c>
      <c r="E101" t="s">
        <v>549</v>
      </c>
      <c r="F101" t="s">
        <v>551</v>
      </c>
    </row>
    <row r="102" spans="1:6" x14ac:dyDescent="0.25">
      <c r="A102" s="2" t="s">
        <v>353</v>
      </c>
      <c r="B102">
        <v>62049958</v>
      </c>
      <c r="C102">
        <v>62049958</v>
      </c>
      <c r="D102">
        <v>57588434.967999995</v>
      </c>
      <c r="F102">
        <v>57588434.967999995</v>
      </c>
    </row>
    <row r="103" spans="1:6" x14ac:dyDescent="0.25">
      <c r="A103" s="120" t="s">
        <v>423</v>
      </c>
      <c r="B103">
        <v>6957896</v>
      </c>
      <c r="C103">
        <v>6957896</v>
      </c>
      <c r="D103">
        <v>6006309.4270000001</v>
      </c>
      <c r="F103">
        <v>6006309.4270000001</v>
      </c>
    </row>
    <row r="104" spans="1:6" x14ac:dyDescent="0.25">
      <c r="A104" s="120" t="s">
        <v>424</v>
      </c>
      <c r="B104">
        <v>5050921</v>
      </c>
      <c r="C104">
        <v>5050921</v>
      </c>
      <c r="D104">
        <v>4634100.2539999997</v>
      </c>
      <c r="F104">
        <v>4634100.2539999997</v>
      </c>
    </row>
    <row r="105" spans="1:6" x14ac:dyDescent="0.25">
      <c r="A105" s="120" t="s">
        <v>425</v>
      </c>
      <c r="B105">
        <v>5866748</v>
      </c>
      <c r="C105">
        <v>5866748</v>
      </c>
      <c r="D105">
        <v>5439487.9349999996</v>
      </c>
      <c r="F105">
        <v>5439487.9349999996</v>
      </c>
    </row>
    <row r="106" spans="1:6" x14ac:dyDescent="0.25">
      <c r="A106" s="120" t="s">
        <v>426</v>
      </c>
      <c r="B106">
        <v>5845704</v>
      </c>
      <c r="C106">
        <v>5845704</v>
      </c>
      <c r="D106">
        <v>5521095.4550000001</v>
      </c>
      <c r="F106">
        <v>5521095.4550000001</v>
      </c>
    </row>
    <row r="107" spans="1:6" x14ac:dyDescent="0.25">
      <c r="A107" s="120" t="s">
        <v>427</v>
      </c>
      <c r="B107">
        <v>7710846</v>
      </c>
      <c r="C107">
        <v>7710846</v>
      </c>
      <c r="D107">
        <v>7044220.2750000004</v>
      </c>
      <c r="F107">
        <v>7044220.2750000004</v>
      </c>
    </row>
    <row r="108" spans="1:6" x14ac:dyDescent="0.25">
      <c r="A108" s="120" t="s">
        <v>428</v>
      </c>
      <c r="B108">
        <v>7533803</v>
      </c>
      <c r="C108">
        <v>7533803</v>
      </c>
      <c r="D108">
        <v>7051763.5140000004</v>
      </c>
      <c r="F108">
        <v>7051763.5140000004</v>
      </c>
    </row>
    <row r="109" spans="1:6" x14ac:dyDescent="0.25">
      <c r="A109" s="120" t="s">
        <v>429</v>
      </c>
      <c r="B109">
        <v>8174690</v>
      </c>
      <c r="C109">
        <v>8174690</v>
      </c>
      <c r="D109">
        <v>7353752.9919999996</v>
      </c>
      <c r="F109">
        <v>7353752.9919999996</v>
      </c>
    </row>
    <row r="110" spans="1:6" x14ac:dyDescent="0.25">
      <c r="A110" s="120" t="s">
        <v>430</v>
      </c>
      <c r="B110">
        <v>6482060</v>
      </c>
      <c r="C110">
        <v>6482060</v>
      </c>
      <c r="D110">
        <v>6075782.6869999999</v>
      </c>
      <c r="F110">
        <v>6075782.6869999999</v>
      </c>
    </row>
    <row r="111" spans="1:6" x14ac:dyDescent="0.25">
      <c r="A111" s="120" t="s">
        <v>431</v>
      </c>
      <c r="B111">
        <v>4182926</v>
      </c>
      <c r="C111">
        <v>4182926</v>
      </c>
      <c r="D111">
        <v>4183627.6949999998</v>
      </c>
      <c r="F111">
        <v>4183627.6949999998</v>
      </c>
    </row>
    <row r="112" spans="1:6" x14ac:dyDescent="0.25">
      <c r="A112" s="120" t="s">
        <v>432</v>
      </c>
      <c r="B112">
        <v>4244364</v>
      </c>
      <c r="C112">
        <v>4244364</v>
      </c>
      <c r="D112">
        <v>4278294.7340000002</v>
      </c>
      <c r="F112">
        <v>4278294.7340000002</v>
      </c>
    </row>
    <row r="113" spans="1:6" x14ac:dyDescent="0.25">
      <c r="A113" s="2" t="s">
        <v>370</v>
      </c>
      <c r="B113">
        <v>6145750</v>
      </c>
      <c r="C113">
        <v>6145750</v>
      </c>
      <c r="E113">
        <v>3501496.5759999994</v>
      </c>
      <c r="F113">
        <v>3501496.5759999994</v>
      </c>
    </row>
    <row r="114" spans="1:6" x14ac:dyDescent="0.25">
      <c r="A114" s="120" t="s">
        <v>423</v>
      </c>
      <c r="B114">
        <v>542122</v>
      </c>
      <c r="C114">
        <v>542122</v>
      </c>
      <c r="E114">
        <v>330304.94099999999</v>
      </c>
      <c r="F114">
        <v>330304.94099999999</v>
      </c>
    </row>
    <row r="115" spans="1:6" x14ac:dyDescent="0.25">
      <c r="A115" s="120" t="s">
        <v>424</v>
      </c>
      <c r="B115">
        <v>407436</v>
      </c>
      <c r="C115">
        <v>407436</v>
      </c>
      <c r="E115">
        <v>232413.91899999999</v>
      </c>
      <c r="F115">
        <v>232413.91899999999</v>
      </c>
    </row>
    <row r="116" spans="1:6" x14ac:dyDescent="0.25">
      <c r="A116" s="120" t="s">
        <v>425</v>
      </c>
      <c r="B116">
        <v>984474</v>
      </c>
      <c r="C116">
        <v>984474</v>
      </c>
      <c r="E116">
        <v>566144.03700000001</v>
      </c>
      <c r="F116">
        <v>566144.03700000001</v>
      </c>
    </row>
    <row r="117" spans="1:6" x14ac:dyDescent="0.25">
      <c r="A117" s="120" t="s">
        <v>426</v>
      </c>
      <c r="B117">
        <v>916242</v>
      </c>
      <c r="C117">
        <v>916242</v>
      </c>
      <c r="E117">
        <v>526228.97400000005</v>
      </c>
      <c r="F117">
        <v>526228.97400000005</v>
      </c>
    </row>
    <row r="118" spans="1:6" x14ac:dyDescent="0.25">
      <c r="A118" s="120" t="s">
        <v>427</v>
      </c>
      <c r="B118">
        <v>1177770</v>
      </c>
      <c r="C118">
        <v>1177770</v>
      </c>
      <c r="E118">
        <v>663666.19400000002</v>
      </c>
      <c r="F118">
        <v>663666.19400000002</v>
      </c>
    </row>
    <row r="119" spans="1:6" x14ac:dyDescent="0.25">
      <c r="A119" s="120" t="s">
        <v>428</v>
      </c>
      <c r="B119">
        <v>315510</v>
      </c>
      <c r="C119">
        <v>315510</v>
      </c>
      <c r="E119">
        <v>185558.209</v>
      </c>
      <c r="F119">
        <v>185558.209</v>
      </c>
    </row>
    <row r="120" spans="1:6" x14ac:dyDescent="0.25">
      <c r="A120" s="120" t="s">
        <v>429</v>
      </c>
      <c r="B120">
        <v>577038</v>
      </c>
      <c r="C120">
        <v>577038</v>
      </c>
      <c r="E120">
        <v>321220.45799999998</v>
      </c>
      <c r="F120">
        <v>321220.45799999998</v>
      </c>
    </row>
    <row r="121" spans="1:6" x14ac:dyDescent="0.25">
      <c r="A121" s="120" t="s">
        <v>430</v>
      </c>
      <c r="B121">
        <v>577038</v>
      </c>
      <c r="C121">
        <v>577038</v>
      </c>
      <c r="E121">
        <v>320913.755</v>
      </c>
      <c r="F121">
        <v>320913.755</v>
      </c>
    </row>
    <row r="122" spans="1:6" x14ac:dyDescent="0.25">
      <c r="A122" s="120" t="s">
        <v>431</v>
      </c>
      <c r="B122">
        <v>255828</v>
      </c>
      <c r="C122">
        <v>255828</v>
      </c>
      <c r="E122">
        <v>143712.557</v>
      </c>
      <c r="F122">
        <v>143712.557</v>
      </c>
    </row>
    <row r="123" spans="1:6" x14ac:dyDescent="0.25">
      <c r="A123" s="120" t="s">
        <v>432</v>
      </c>
      <c r="B123">
        <v>326910</v>
      </c>
      <c r="C123">
        <v>326910</v>
      </c>
      <c r="E123">
        <v>176118.823</v>
      </c>
      <c r="F123">
        <v>176118.823</v>
      </c>
    </row>
    <row r="124" spans="1:6" x14ac:dyDescent="0.25">
      <c r="A124" s="120" t="s">
        <v>433</v>
      </c>
      <c r="B124">
        <v>65382</v>
      </c>
      <c r="C124">
        <v>65382</v>
      </c>
      <c r="E124">
        <v>35214.709000000003</v>
      </c>
      <c r="F124">
        <v>35214.709000000003</v>
      </c>
    </row>
    <row r="125" spans="1:6" x14ac:dyDescent="0.25">
      <c r="A125" s="2" t="s">
        <v>380</v>
      </c>
      <c r="B125">
        <v>1604565.6879999998</v>
      </c>
      <c r="C125">
        <v>0</v>
      </c>
      <c r="E125">
        <v>1381496.9679999999</v>
      </c>
      <c r="F125">
        <v>1381496.9679999999</v>
      </c>
    </row>
    <row r="126" spans="1:6" x14ac:dyDescent="0.25">
      <c r="A126" s="120" t="s">
        <v>423</v>
      </c>
      <c r="B126">
        <v>48285.347000000002</v>
      </c>
      <c r="C126">
        <v>0</v>
      </c>
      <c r="E126">
        <v>41572.658000000003</v>
      </c>
      <c r="F126">
        <v>41572.658000000003</v>
      </c>
    </row>
    <row r="127" spans="1:6" x14ac:dyDescent="0.25">
      <c r="A127" s="120" t="s">
        <v>424</v>
      </c>
      <c r="B127">
        <v>31891.498</v>
      </c>
      <c r="C127">
        <v>0</v>
      </c>
      <c r="E127">
        <v>27457.901999999998</v>
      </c>
      <c r="F127">
        <v>27457.901999999998</v>
      </c>
    </row>
    <row r="128" spans="1:6" x14ac:dyDescent="0.25">
      <c r="A128" s="120" t="s">
        <v>425</v>
      </c>
      <c r="B128">
        <v>158360.274</v>
      </c>
      <c r="C128">
        <v>0</v>
      </c>
      <c r="E128">
        <v>136344.83199999999</v>
      </c>
      <c r="F128">
        <v>136344.83199999999</v>
      </c>
    </row>
    <row r="129" spans="1:6" x14ac:dyDescent="0.25">
      <c r="A129" s="120" t="s">
        <v>426</v>
      </c>
      <c r="B129">
        <v>65621.341</v>
      </c>
      <c r="C129">
        <v>0</v>
      </c>
      <c r="E129">
        <v>56498.58</v>
      </c>
      <c r="F129">
        <v>56498.58</v>
      </c>
    </row>
    <row r="130" spans="1:6" x14ac:dyDescent="0.25">
      <c r="A130" s="120" t="s">
        <v>427</v>
      </c>
      <c r="B130">
        <v>139503.981</v>
      </c>
      <c r="C130">
        <v>0</v>
      </c>
      <c r="E130">
        <v>120109.96400000001</v>
      </c>
      <c r="F130">
        <v>120109.96400000001</v>
      </c>
    </row>
    <row r="131" spans="1:6" x14ac:dyDescent="0.25">
      <c r="A131" s="120" t="s">
        <v>428</v>
      </c>
      <c r="B131">
        <v>107572.962</v>
      </c>
      <c r="C131">
        <v>0</v>
      </c>
      <c r="E131">
        <v>92618.035000000003</v>
      </c>
      <c r="F131">
        <v>92618.035000000003</v>
      </c>
    </row>
    <row r="132" spans="1:6" x14ac:dyDescent="0.25">
      <c r="A132" s="120" t="s">
        <v>429</v>
      </c>
      <c r="B132">
        <v>111243.238</v>
      </c>
      <c r="C132">
        <v>0</v>
      </c>
      <c r="E132">
        <v>95778.063999999998</v>
      </c>
      <c r="F132">
        <v>95778.063999999998</v>
      </c>
    </row>
    <row r="133" spans="1:6" x14ac:dyDescent="0.25">
      <c r="A133" s="120" t="s">
        <v>430</v>
      </c>
      <c r="B133">
        <v>247146.00700000001</v>
      </c>
      <c r="C133">
        <v>0</v>
      </c>
      <c r="E133">
        <v>212787.46100000001</v>
      </c>
      <c r="F133">
        <v>212787.46100000001</v>
      </c>
    </row>
    <row r="134" spans="1:6" x14ac:dyDescent="0.25">
      <c r="A134" s="120" t="s">
        <v>431</v>
      </c>
      <c r="B134">
        <v>352735.228</v>
      </c>
      <c r="C134">
        <v>0</v>
      </c>
      <c r="E134">
        <v>303697.538</v>
      </c>
      <c r="F134">
        <v>303697.538</v>
      </c>
    </row>
    <row r="135" spans="1:6" x14ac:dyDescent="0.25">
      <c r="A135" s="120" t="s">
        <v>432</v>
      </c>
      <c r="B135">
        <v>167912.304</v>
      </c>
      <c r="C135">
        <v>0</v>
      </c>
      <c r="E135">
        <v>144568.92600000001</v>
      </c>
      <c r="F135">
        <v>144568.92600000001</v>
      </c>
    </row>
    <row r="136" spans="1:6" x14ac:dyDescent="0.25">
      <c r="A136" s="120" t="s">
        <v>433</v>
      </c>
      <c r="B136">
        <v>174293.508</v>
      </c>
      <c r="C136">
        <v>0</v>
      </c>
      <c r="E136">
        <v>150063.008</v>
      </c>
      <c r="F136">
        <v>150063.008</v>
      </c>
    </row>
    <row r="137" spans="1:6" x14ac:dyDescent="0.25">
      <c r="A137" s="2" t="s">
        <v>287</v>
      </c>
      <c r="B137">
        <v>46447064</v>
      </c>
      <c r="C137">
        <v>46447064</v>
      </c>
      <c r="E137">
        <v>38767750.656999998</v>
      </c>
      <c r="F137">
        <v>38767750.656999998</v>
      </c>
    </row>
    <row r="138" spans="1:6" x14ac:dyDescent="0.25">
      <c r="A138" s="120" t="s">
        <v>423</v>
      </c>
      <c r="B138">
        <v>4303260</v>
      </c>
      <c r="C138">
        <v>4303260</v>
      </c>
      <c r="E138">
        <v>3345181.8539999998</v>
      </c>
      <c r="F138">
        <v>3345181.8539999998</v>
      </c>
    </row>
    <row r="139" spans="1:6" x14ac:dyDescent="0.25">
      <c r="A139" s="120" t="s">
        <v>424</v>
      </c>
      <c r="B139">
        <v>3938188</v>
      </c>
      <c r="C139">
        <v>3938188</v>
      </c>
      <c r="E139">
        <v>3138299.0660000001</v>
      </c>
      <c r="F139">
        <v>3138299.0660000001</v>
      </c>
    </row>
    <row r="140" spans="1:6" x14ac:dyDescent="0.25">
      <c r="A140" s="120" t="s">
        <v>425</v>
      </c>
      <c r="B140">
        <v>5611190</v>
      </c>
      <c r="C140">
        <v>5611190</v>
      </c>
      <c r="E140">
        <v>5109313.9589999998</v>
      </c>
      <c r="F140">
        <v>5109313.9589999998</v>
      </c>
    </row>
    <row r="141" spans="1:6" x14ac:dyDescent="0.25">
      <c r="A141" s="120" t="s">
        <v>426</v>
      </c>
      <c r="B141">
        <v>4493760</v>
      </c>
      <c r="C141">
        <v>4493760</v>
      </c>
      <c r="E141">
        <v>4483830.5920000002</v>
      </c>
      <c r="F141">
        <v>4483830.5920000002</v>
      </c>
    </row>
    <row r="142" spans="1:6" x14ac:dyDescent="0.25">
      <c r="A142" s="120" t="s">
        <v>427</v>
      </c>
      <c r="B142">
        <v>4561712</v>
      </c>
      <c r="C142">
        <v>4561712</v>
      </c>
      <c r="E142">
        <v>3951419.8930000002</v>
      </c>
      <c r="F142">
        <v>3951419.8930000002</v>
      </c>
    </row>
    <row r="143" spans="1:6" x14ac:dyDescent="0.25">
      <c r="A143" s="120" t="s">
        <v>428</v>
      </c>
      <c r="B143">
        <v>3562820</v>
      </c>
      <c r="C143">
        <v>3562820</v>
      </c>
      <c r="E143">
        <v>2983342.8390000002</v>
      </c>
      <c r="F143">
        <v>2983342.8390000002</v>
      </c>
    </row>
    <row r="144" spans="1:6" x14ac:dyDescent="0.25">
      <c r="A144" s="120" t="s">
        <v>429</v>
      </c>
      <c r="B144">
        <v>4100295.5</v>
      </c>
      <c r="C144">
        <v>4100295.5</v>
      </c>
      <c r="E144">
        <v>3167826.2650000001</v>
      </c>
      <c r="F144">
        <v>3167826.2650000001</v>
      </c>
    </row>
    <row r="145" spans="1:6" x14ac:dyDescent="0.25">
      <c r="A145" s="120" t="s">
        <v>430</v>
      </c>
      <c r="B145">
        <v>4261100</v>
      </c>
      <c r="C145">
        <v>4261100</v>
      </c>
      <c r="E145">
        <v>3315660.5729999999</v>
      </c>
      <c r="F145">
        <v>3315660.5729999999</v>
      </c>
    </row>
    <row r="146" spans="1:6" x14ac:dyDescent="0.25">
      <c r="A146" s="120" t="s">
        <v>431</v>
      </c>
      <c r="B146">
        <v>3193352.5</v>
      </c>
      <c r="C146">
        <v>3193352.5</v>
      </c>
      <c r="E146">
        <v>2410451.4619999998</v>
      </c>
      <c r="F146">
        <v>2410451.4619999998</v>
      </c>
    </row>
    <row r="147" spans="1:6" x14ac:dyDescent="0.25">
      <c r="A147" s="120" t="s">
        <v>432</v>
      </c>
      <c r="B147">
        <v>4396736</v>
      </c>
      <c r="C147">
        <v>4396736</v>
      </c>
      <c r="E147">
        <v>3526707.1039999998</v>
      </c>
      <c r="F147">
        <v>3526707.1039999998</v>
      </c>
    </row>
    <row r="148" spans="1:6" x14ac:dyDescent="0.25">
      <c r="A148" s="120" t="s">
        <v>433</v>
      </c>
      <c r="B148">
        <v>4024650</v>
      </c>
      <c r="C148">
        <v>4024650</v>
      </c>
      <c r="E148">
        <v>3335717.05</v>
      </c>
      <c r="F148">
        <v>3335717.05</v>
      </c>
    </row>
    <row r="149" spans="1:6" x14ac:dyDescent="0.25">
      <c r="A149" s="2" t="s">
        <v>372</v>
      </c>
      <c r="B149">
        <v>31990520</v>
      </c>
      <c r="C149">
        <v>31990520</v>
      </c>
      <c r="E149">
        <v>25130987</v>
      </c>
      <c r="F149">
        <v>25130987</v>
      </c>
    </row>
    <row r="150" spans="1:6" x14ac:dyDescent="0.25">
      <c r="A150" s="120" t="s">
        <v>423</v>
      </c>
      <c r="B150">
        <v>2967210</v>
      </c>
      <c r="C150">
        <v>2967210</v>
      </c>
      <c r="E150">
        <v>2139968</v>
      </c>
      <c r="F150">
        <v>2139968</v>
      </c>
    </row>
    <row r="151" spans="1:6" x14ac:dyDescent="0.25">
      <c r="A151" s="120" t="s">
        <v>424</v>
      </c>
      <c r="B151">
        <v>2430030</v>
      </c>
      <c r="C151">
        <v>2430030</v>
      </c>
      <c r="E151">
        <v>1874683</v>
      </c>
      <c r="F151">
        <v>1874683</v>
      </c>
    </row>
    <row r="152" spans="1:6" x14ac:dyDescent="0.25">
      <c r="A152" s="120" t="s">
        <v>425</v>
      </c>
      <c r="B152">
        <v>3418430</v>
      </c>
      <c r="C152">
        <v>3418430</v>
      </c>
      <c r="E152">
        <v>2674185</v>
      </c>
      <c r="F152">
        <v>2674185</v>
      </c>
    </row>
    <row r="153" spans="1:6" x14ac:dyDescent="0.25">
      <c r="A153" s="120" t="s">
        <v>426</v>
      </c>
      <c r="B153">
        <v>3804850</v>
      </c>
      <c r="C153">
        <v>3804850</v>
      </c>
      <c r="E153">
        <v>3063288</v>
      </c>
      <c r="F153">
        <v>3063288</v>
      </c>
    </row>
    <row r="154" spans="1:6" x14ac:dyDescent="0.25">
      <c r="A154" s="120" t="s">
        <v>427</v>
      </c>
      <c r="B154">
        <v>3152110</v>
      </c>
      <c r="C154">
        <v>3152110</v>
      </c>
      <c r="E154">
        <v>2398154</v>
      </c>
      <c r="F154">
        <v>2398154</v>
      </c>
    </row>
    <row r="155" spans="1:6" x14ac:dyDescent="0.25">
      <c r="A155" s="120" t="s">
        <v>428</v>
      </c>
      <c r="B155">
        <v>2751990</v>
      </c>
      <c r="C155">
        <v>2751990</v>
      </c>
      <c r="E155">
        <v>2196987</v>
      </c>
      <c r="F155">
        <v>2196987</v>
      </c>
    </row>
    <row r="156" spans="1:6" x14ac:dyDescent="0.25">
      <c r="A156" s="120" t="s">
        <v>429</v>
      </c>
      <c r="B156">
        <v>2050090</v>
      </c>
      <c r="C156">
        <v>2050090</v>
      </c>
      <c r="E156">
        <v>1767905</v>
      </c>
      <c r="F156">
        <v>1767905</v>
      </c>
    </row>
    <row r="157" spans="1:6" x14ac:dyDescent="0.25">
      <c r="A157" s="120" t="s">
        <v>430</v>
      </c>
      <c r="B157">
        <v>2144410</v>
      </c>
      <c r="C157">
        <v>2144410</v>
      </c>
      <c r="E157">
        <v>1720093</v>
      </c>
      <c r="F157">
        <v>1720093</v>
      </c>
    </row>
    <row r="158" spans="1:6" x14ac:dyDescent="0.25">
      <c r="A158" s="120" t="s">
        <v>431</v>
      </c>
      <c r="B158">
        <v>3086990</v>
      </c>
      <c r="C158">
        <v>3086990</v>
      </c>
      <c r="E158">
        <v>2348290</v>
      </c>
      <c r="F158">
        <v>2348290</v>
      </c>
    </row>
    <row r="159" spans="1:6" x14ac:dyDescent="0.25">
      <c r="A159" s="120" t="s">
        <v>432</v>
      </c>
      <c r="B159">
        <v>2648180</v>
      </c>
      <c r="C159">
        <v>2648180</v>
      </c>
      <c r="E159">
        <v>2140709</v>
      </c>
      <c r="F159">
        <v>2140709</v>
      </c>
    </row>
    <row r="160" spans="1:6" x14ac:dyDescent="0.25">
      <c r="A160" s="120" t="s">
        <v>433</v>
      </c>
      <c r="B160">
        <v>1739160</v>
      </c>
      <c r="C160">
        <v>1739160</v>
      </c>
      <c r="E160">
        <v>1415647</v>
      </c>
      <c r="F160">
        <v>1415647</v>
      </c>
    </row>
    <row r="161" spans="1:6" x14ac:dyDescent="0.25">
      <c r="A161" s="120" t="s">
        <v>434</v>
      </c>
      <c r="B161">
        <v>1797070</v>
      </c>
      <c r="C161">
        <v>1797070</v>
      </c>
      <c r="E161">
        <v>1391078</v>
      </c>
      <c r="F161">
        <v>1391078</v>
      </c>
    </row>
    <row r="162" spans="1:6" x14ac:dyDescent="0.25">
      <c r="A162" s="2" t="s">
        <v>288</v>
      </c>
      <c r="B162">
        <v>534340.4</v>
      </c>
      <c r="C162">
        <v>534340.4</v>
      </c>
      <c r="E162">
        <v>413734.93900000001</v>
      </c>
      <c r="F162">
        <v>413734.93900000001</v>
      </c>
    </row>
    <row r="163" spans="1:6" x14ac:dyDescent="0.25">
      <c r="A163" s="120" t="s">
        <v>423</v>
      </c>
      <c r="B163">
        <v>534340.4</v>
      </c>
      <c r="C163">
        <v>534340.4</v>
      </c>
      <c r="E163">
        <v>413734.93900000001</v>
      </c>
      <c r="F163">
        <v>413734.93900000001</v>
      </c>
    </row>
    <row r="164" spans="1:6" x14ac:dyDescent="0.25">
      <c r="A164" s="2" t="s">
        <v>374</v>
      </c>
      <c r="B164">
        <v>64239094</v>
      </c>
      <c r="C164">
        <v>64239094</v>
      </c>
      <c r="D164">
        <v>42784875.645999998</v>
      </c>
      <c r="E164">
        <v>60131707.403999999</v>
      </c>
      <c r="F164">
        <v>60131707.403999999</v>
      </c>
    </row>
    <row r="165" spans="1:6" x14ac:dyDescent="0.25">
      <c r="A165" s="120" t="s">
        <v>423</v>
      </c>
      <c r="B165">
        <v>5078405</v>
      </c>
      <c r="C165">
        <v>5078405</v>
      </c>
      <c r="D165">
        <v>3316572.9530000002</v>
      </c>
      <c r="E165">
        <v>4724844.7929999996</v>
      </c>
      <c r="F165">
        <v>4724844.7929999996</v>
      </c>
    </row>
    <row r="166" spans="1:6" x14ac:dyDescent="0.25">
      <c r="A166" s="120" t="s">
        <v>424</v>
      </c>
      <c r="B166">
        <v>4761450</v>
      </c>
      <c r="C166">
        <v>4761450</v>
      </c>
      <c r="D166">
        <v>3132674.6239999998</v>
      </c>
      <c r="E166">
        <v>4448523.1849999996</v>
      </c>
      <c r="F166">
        <v>4448523.1849999996</v>
      </c>
    </row>
    <row r="167" spans="1:6" x14ac:dyDescent="0.25">
      <c r="A167" s="120" t="s">
        <v>425</v>
      </c>
      <c r="B167">
        <v>6557170</v>
      </c>
      <c r="C167">
        <v>6557170</v>
      </c>
      <c r="D167">
        <v>4280729.7819999997</v>
      </c>
      <c r="E167">
        <v>6126407.4970000004</v>
      </c>
      <c r="F167">
        <v>6126407.4970000004</v>
      </c>
    </row>
    <row r="168" spans="1:6" x14ac:dyDescent="0.25">
      <c r="A168" s="120" t="s">
        <v>426</v>
      </c>
      <c r="B168">
        <v>5044843</v>
      </c>
      <c r="C168">
        <v>5044843</v>
      </c>
      <c r="D168">
        <v>3386471.145</v>
      </c>
      <c r="E168">
        <v>4804875.0920000002</v>
      </c>
      <c r="F168">
        <v>4804875.0920000002</v>
      </c>
    </row>
    <row r="169" spans="1:6" x14ac:dyDescent="0.25">
      <c r="A169" s="120" t="s">
        <v>427</v>
      </c>
      <c r="B169">
        <v>6518140</v>
      </c>
      <c r="C169">
        <v>6518140</v>
      </c>
      <c r="D169">
        <v>4272823.7209999999</v>
      </c>
      <c r="E169">
        <v>6095087.8449999997</v>
      </c>
      <c r="F169">
        <v>6095087.8449999997</v>
      </c>
    </row>
    <row r="170" spans="1:6" x14ac:dyDescent="0.25">
      <c r="A170" s="120" t="s">
        <v>428</v>
      </c>
      <c r="B170">
        <v>4710250</v>
      </c>
      <c r="C170">
        <v>4710250</v>
      </c>
      <c r="D170">
        <v>3112119.2009999999</v>
      </c>
      <c r="E170">
        <v>4444780.8600000003</v>
      </c>
      <c r="F170">
        <v>4444780.8600000003</v>
      </c>
    </row>
    <row r="171" spans="1:6" x14ac:dyDescent="0.25">
      <c r="A171" s="120" t="s">
        <v>429</v>
      </c>
      <c r="B171">
        <v>4414790</v>
      </c>
      <c r="C171">
        <v>4414790</v>
      </c>
      <c r="D171">
        <v>2937509.3029999998</v>
      </c>
      <c r="E171">
        <v>4115084.0410000002</v>
      </c>
      <c r="F171">
        <v>4115084.0410000002</v>
      </c>
    </row>
    <row r="172" spans="1:6" x14ac:dyDescent="0.25">
      <c r="A172" s="120" t="s">
        <v>430</v>
      </c>
      <c r="B172">
        <v>4987540</v>
      </c>
      <c r="C172">
        <v>4987540</v>
      </c>
      <c r="D172">
        <v>3334747.0490000001</v>
      </c>
      <c r="E172">
        <v>4621626.57</v>
      </c>
      <c r="F172">
        <v>4621626.57</v>
      </c>
    </row>
    <row r="173" spans="1:6" x14ac:dyDescent="0.25">
      <c r="A173" s="120" t="s">
        <v>431</v>
      </c>
      <c r="B173">
        <v>5419110</v>
      </c>
      <c r="C173">
        <v>5419110</v>
      </c>
      <c r="D173">
        <v>3666296.5460000001</v>
      </c>
      <c r="E173">
        <v>5112696.1330000004</v>
      </c>
      <c r="F173">
        <v>5112696.1330000004</v>
      </c>
    </row>
    <row r="174" spans="1:6" x14ac:dyDescent="0.25">
      <c r="A174" s="120" t="s">
        <v>432</v>
      </c>
      <c r="B174">
        <v>5684572</v>
      </c>
      <c r="C174">
        <v>5684572</v>
      </c>
      <c r="D174">
        <v>3765261.6850000001</v>
      </c>
      <c r="E174">
        <v>5221877.0250000004</v>
      </c>
      <c r="F174">
        <v>5221877.0250000004</v>
      </c>
    </row>
    <row r="175" spans="1:6" x14ac:dyDescent="0.25">
      <c r="A175" s="120" t="s">
        <v>433</v>
      </c>
      <c r="B175">
        <v>6021830</v>
      </c>
      <c r="C175">
        <v>6021830</v>
      </c>
      <c r="D175">
        <v>4098880.2250000001</v>
      </c>
      <c r="E175">
        <v>5632588.3380000005</v>
      </c>
      <c r="F175">
        <v>5632588.3380000005</v>
      </c>
    </row>
    <row r="176" spans="1:6" x14ac:dyDescent="0.25">
      <c r="A176" s="120" t="s">
        <v>434</v>
      </c>
      <c r="B176">
        <v>5040994</v>
      </c>
      <c r="C176">
        <v>5040994</v>
      </c>
      <c r="D176">
        <v>3480789.412</v>
      </c>
      <c r="E176">
        <v>4783316.0250000004</v>
      </c>
      <c r="F176">
        <v>4783316.0250000004</v>
      </c>
    </row>
    <row r="177" spans="1:6" x14ac:dyDescent="0.25">
      <c r="A177" s="2" t="s">
        <v>376</v>
      </c>
      <c r="B177">
        <v>200457289</v>
      </c>
      <c r="C177">
        <v>200457289</v>
      </c>
      <c r="D177">
        <v>177960105</v>
      </c>
      <c r="E177">
        <v>188895356</v>
      </c>
      <c r="F177">
        <v>188895356</v>
      </c>
    </row>
    <row r="178" spans="1:6" x14ac:dyDescent="0.25">
      <c r="A178" s="120" t="s">
        <v>423</v>
      </c>
      <c r="B178">
        <v>9673690</v>
      </c>
      <c r="C178">
        <v>9673690</v>
      </c>
      <c r="D178">
        <v>7516256</v>
      </c>
      <c r="E178">
        <v>7944923</v>
      </c>
      <c r="F178">
        <v>7944923</v>
      </c>
    </row>
    <row r="179" spans="1:6" x14ac:dyDescent="0.25">
      <c r="A179" s="120" t="s">
        <v>424</v>
      </c>
      <c r="B179">
        <v>10632166</v>
      </c>
      <c r="C179">
        <v>10632166</v>
      </c>
      <c r="D179">
        <v>8813828</v>
      </c>
      <c r="E179">
        <v>9324079</v>
      </c>
      <c r="F179">
        <v>9324079</v>
      </c>
    </row>
    <row r="180" spans="1:6" x14ac:dyDescent="0.25">
      <c r="A180" s="120" t="s">
        <v>425</v>
      </c>
      <c r="B180">
        <v>12877600</v>
      </c>
      <c r="C180">
        <v>12877600</v>
      </c>
      <c r="D180">
        <v>11744385</v>
      </c>
      <c r="E180">
        <v>12443474</v>
      </c>
      <c r="F180">
        <v>12443474</v>
      </c>
    </row>
    <row r="181" spans="1:6" x14ac:dyDescent="0.25">
      <c r="A181" s="120" t="s">
        <v>426</v>
      </c>
      <c r="B181">
        <v>17304060</v>
      </c>
      <c r="C181">
        <v>17304060</v>
      </c>
      <c r="D181">
        <v>16269129</v>
      </c>
      <c r="E181">
        <v>17213402</v>
      </c>
      <c r="F181">
        <v>17213402</v>
      </c>
    </row>
    <row r="182" spans="1:6" x14ac:dyDescent="0.25">
      <c r="A182" s="120" t="s">
        <v>427</v>
      </c>
      <c r="B182">
        <v>24998716</v>
      </c>
      <c r="C182">
        <v>24998716</v>
      </c>
      <c r="D182">
        <v>22105901</v>
      </c>
      <c r="E182">
        <v>23386807</v>
      </c>
      <c r="F182">
        <v>23386807</v>
      </c>
    </row>
    <row r="183" spans="1:6" x14ac:dyDescent="0.25">
      <c r="A183" s="120" t="s">
        <v>428</v>
      </c>
      <c r="B183">
        <v>18732666</v>
      </c>
      <c r="C183">
        <v>18732666</v>
      </c>
      <c r="D183">
        <v>17199918</v>
      </c>
      <c r="E183">
        <v>18234545</v>
      </c>
      <c r="F183">
        <v>18234545</v>
      </c>
    </row>
    <row r="184" spans="1:6" x14ac:dyDescent="0.25">
      <c r="A184" s="120" t="s">
        <v>429</v>
      </c>
      <c r="B184">
        <v>22443415</v>
      </c>
      <c r="C184">
        <v>22443415</v>
      </c>
      <c r="D184">
        <v>20420651</v>
      </c>
      <c r="E184">
        <v>21589862</v>
      </c>
      <c r="F184">
        <v>21589862</v>
      </c>
    </row>
    <row r="185" spans="1:6" x14ac:dyDescent="0.25">
      <c r="A185" s="120" t="s">
        <v>430</v>
      </c>
      <c r="B185">
        <v>17050092</v>
      </c>
      <c r="C185">
        <v>17050092</v>
      </c>
      <c r="D185">
        <v>14790974</v>
      </c>
      <c r="E185">
        <v>15744300</v>
      </c>
      <c r="F185">
        <v>15744300</v>
      </c>
    </row>
    <row r="186" spans="1:6" x14ac:dyDescent="0.25">
      <c r="A186" s="120" t="s">
        <v>431</v>
      </c>
      <c r="B186">
        <v>22712644</v>
      </c>
      <c r="C186">
        <v>22712644</v>
      </c>
      <c r="D186">
        <v>20063474</v>
      </c>
      <c r="E186">
        <v>21453380</v>
      </c>
      <c r="F186">
        <v>21453380</v>
      </c>
    </row>
    <row r="187" spans="1:6" x14ac:dyDescent="0.25">
      <c r="A187" s="120" t="s">
        <v>432</v>
      </c>
      <c r="B187">
        <v>24974760</v>
      </c>
      <c r="C187">
        <v>24974760</v>
      </c>
      <c r="D187">
        <v>23079255</v>
      </c>
      <c r="E187">
        <v>24406368</v>
      </c>
      <c r="F187">
        <v>24406368</v>
      </c>
    </row>
    <row r="188" spans="1:6" x14ac:dyDescent="0.25">
      <c r="A188" s="120" t="s">
        <v>433</v>
      </c>
      <c r="B188">
        <v>19057480</v>
      </c>
      <c r="C188">
        <v>19057480</v>
      </c>
      <c r="D188">
        <v>15956334</v>
      </c>
      <c r="E188">
        <v>17154216</v>
      </c>
      <c r="F188">
        <v>17154216</v>
      </c>
    </row>
    <row r="189" spans="1:6" x14ac:dyDescent="0.25">
      <c r="A189" s="2" t="s">
        <v>378</v>
      </c>
      <c r="B189">
        <v>92314742.5</v>
      </c>
      <c r="C189">
        <v>92314742.5</v>
      </c>
      <c r="E189">
        <v>95423455</v>
      </c>
      <c r="F189">
        <v>95423455</v>
      </c>
    </row>
    <row r="190" spans="1:6" x14ac:dyDescent="0.25">
      <c r="A190" s="120" t="s">
        <v>423</v>
      </c>
      <c r="B190">
        <v>12342697</v>
      </c>
      <c r="C190">
        <v>12342697</v>
      </c>
      <c r="E190">
        <v>12120267.24</v>
      </c>
      <c r="F190">
        <v>12120267.24</v>
      </c>
    </row>
    <row r="191" spans="1:6" x14ac:dyDescent="0.25">
      <c r="A191" s="120" t="s">
        <v>424</v>
      </c>
      <c r="B191">
        <v>12618248.300000001</v>
      </c>
      <c r="C191">
        <v>12618248.300000001</v>
      </c>
      <c r="E191">
        <v>12530469.960000001</v>
      </c>
      <c r="F191">
        <v>12530469.960000001</v>
      </c>
    </row>
    <row r="192" spans="1:6" x14ac:dyDescent="0.25">
      <c r="A192" s="120" t="s">
        <v>425</v>
      </c>
      <c r="B192">
        <v>11531154.1</v>
      </c>
      <c r="C192">
        <v>11531154.1</v>
      </c>
      <c r="E192">
        <v>12353598.689999999</v>
      </c>
      <c r="F192">
        <v>12353598.689999999</v>
      </c>
    </row>
    <row r="193" spans="1:6" x14ac:dyDescent="0.25">
      <c r="A193" s="120" t="s">
        <v>426</v>
      </c>
      <c r="B193">
        <v>10146902.300000001</v>
      </c>
      <c r="C193">
        <v>10146902.300000001</v>
      </c>
      <c r="E193">
        <v>11048699.59</v>
      </c>
      <c r="F193">
        <v>11048699.59</v>
      </c>
    </row>
    <row r="194" spans="1:6" x14ac:dyDescent="0.25">
      <c r="A194" s="120" t="s">
        <v>427</v>
      </c>
      <c r="B194">
        <v>12331462</v>
      </c>
      <c r="C194">
        <v>12331462</v>
      </c>
      <c r="E194">
        <v>13004647.48</v>
      </c>
      <c r="F194">
        <v>13004647.48</v>
      </c>
    </row>
    <row r="195" spans="1:6" x14ac:dyDescent="0.25">
      <c r="A195" s="120" t="s">
        <v>428</v>
      </c>
      <c r="B195">
        <v>8831577</v>
      </c>
      <c r="C195">
        <v>8831577</v>
      </c>
      <c r="E195">
        <v>9404448.4199999999</v>
      </c>
      <c r="F195">
        <v>9404448.4199999999</v>
      </c>
    </row>
    <row r="196" spans="1:6" x14ac:dyDescent="0.25">
      <c r="A196" s="120" t="s">
        <v>429</v>
      </c>
      <c r="B196">
        <v>8845254</v>
      </c>
      <c r="C196">
        <v>8845254</v>
      </c>
      <c r="E196">
        <v>9079686.9399999995</v>
      </c>
      <c r="F196">
        <v>9079686.9399999995</v>
      </c>
    </row>
    <row r="197" spans="1:6" x14ac:dyDescent="0.25">
      <c r="A197" s="120" t="s">
        <v>430</v>
      </c>
      <c r="B197">
        <v>7134455.2000000002</v>
      </c>
      <c r="C197">
        <v>7134455.2000000002</v>
      </c>
      <c r="E197">
        <v>7074174.8799999999</v>
      </c>
      <c r="F197">
        <v>7074174.8799999999</v>
      </c>
    </row>
    <row r="198" spans="1:6" x14ac:dyDescent="0.25">
      <c r="A198" s="120" t="s">
        <v>431</v>
      </c>
      <c r="B198">
        <v>8532992.5999999996</v>
      </c>
      <c r="C198">
        <v>8532992.5999999996</v>
      </c>
      <c r="E198">
        <v>8807461.8000000007</v>
      </c>
      <c r="F198">
        <v>8807461.8000000007</v>
      </c>
    </row>
    <row r="199" spans="1:6" x14ac:dyDescent="0.25">
      <c r="A199" s="2" t="s">
        <v>9</v>
      </c>
      <c r="B199">
        <v>505783323.58800012</v>
      </c>
      <c r="C199">
        <v>504178757.90000004</v>
      </c>
      <c r="D199">
        <v>278333415.61399996</v>
      </c>
      <c r="E199">
        <v>413645984.54399997</v>
      </c>
      <c r="F199">
        <v>471234419.51200002</v>
      </c>
    </row>
  </sheetData>
  <autoFilter ref="A7:AU95" xr:uid="{A977CF3E-4CD1-4D2B-BCC2-BC575DF0CFE7}"/>
  <hyperlinks>
    <hyperlink ref="A2" location="Índice!A1" display="Índice" xr:uid="{056E9D51-BF9A-4DAB-829E-B120EB9CB506}"/>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79998168889431442"/>
  </sheetPr>
  <dimension ref="A2:H377"/>
  <sheetViews>
    <sheetView showGridLines="0" workbookViewId="0">
      <selection activeCell="A2" sqref="A2"/>
    </sheetView>
  </sheetViews>
  <sheetFormatPr baseColWidth="10" defaultRowHeight="15" x14ac:dyDescent="0.25"/>
  <cols>
    <col min="2" max="2" width="15.42578125" customWidth="1"/>
    <col min="3" max="3" width="15.5703125" customWidth="1"/>
    <col min="4" max="4" width="15.7109375" customWidth="1"/>
    <col min="6" max="6" width="17.5703125" bestFit="1" customWidth="1"/>
    <col min="7" max="7" width="18.7109375" bestFit="1" customWidth="1"/>
  </cols>
  <sheetData>
    <row r="2" spans="1:8" x14ac:dyDescent="0.25">
      <c r="A2" s="65" t="s">
        <v>23</v>
      </c>
    </row>
    <row r="4" spans="1:8" x14ac:dyDescent="0.25">
      <c r="A4" t="s">
        <v>544</v>
      </c>
      <c r="B4" s="6" t="s">
        <v>310</v>
      </c>
    </row>
    <row r="5" spans="1:8" x14ac:dyDescent="0.25">
      <c r="A5" t="s">
        <v>545</v>
      </c>
      <c r="B5" s="56">
        <v>46101</v>
      </c>
    </row>
    <row r="7" spans="1:8" ht="15" customHeight="1" x14ac:dyDescent="0.25">
      <c r="A7" s="150" t="s">
        <v>0</v>
      </c>
      <c r="B7" s="150"/>
      <c r="C7" s="150"/>
      <c r="D7" s="150"/>
    </row>
    <row r="8" spans="1:8" x14ac:dyDescent="0.25">
      <c r="A8" s="150" t="s">
        <v>1</v>
      </c>
      <c r="B8" s="150"/>
      <c r="C8" s="150"/>
      <c r="D8" s="150"/>
    </row>
    <row r="9" spans="1:8" ht="15" customHeight="1" x14ac:dyDescent="0.25">
      <c r="A9" s="151" t="s">
        <v>394</v>
      </c>
      <c r="B9" s="151"/>
      <c r="C9" s="151"/>
      <c r="D9" s="151"/>
    </row>
    <row r="10" spans="1:8" ht="15" customHeight="1" x14ac:dyDescent="0.25">
      <c r="A10" s="48"/>
      <c r="B10" s="48" t="s">
        <v>2</v>
      </c>
      <c r="C10" s="150" t="s">
        <v>171</v>
      </c>
      <c r="D10" s="150"/>
    </row>
    <row r="11" spans="1:8" ht="24" x14ac:dyDescent="0.25">
      <c r="A11" s="107" t="s">
        <v>3</v>
      </c>
      <c r="B11" s="108" t="s">
        <v>4</v>
      </c>
      <c r="C11" s="108" t="s">
        <v>5</v>
      </c>
      <c r="D11" s="109" t="s">
        <v>6</v>
      </c>
    </row>
    <row r="12" spans="1:8" x14ac:dyDescent="0.25">
      <c r="A12" s="110">
        <v>45658</v>
      </c>
      <c r="B12" s="111">
        <v>1.03565</v>
      </c>
      <c r="C12" s="111">
        <v>1.0363</v>
      </c>
      <c r="D12" s="111">
        <v>1.0349999999999999</v>
      </c>
      <c r="F12" s="1" t="s">
        <v>8</v>
      </c>
      <c r="G12" t="s">
        <v>22</v>
      </c>
      <c r="H12" s="1"/>
    </row>
    <row r="13" spans="1:8" x14ac:dyDescent="0.25">
      <c r="A13" s="110">
        <v>45659</v>
      </c>
      <c r="B13" s="111">
        <v>1.02565</v>
      </c>
      <c r="C13" s="111">
        <v>1.0257000000000001</v>
      </c>
      <c r="D13" s="111">
        <v>1.0256000000000001</v>
      </c>
      <c r="F13" s="2" t="s">
        <v>10</v>
      </c>
      <c r="G13" s="3">
        <v>1.0348241935483871</v>
      </c>
    </row>
    <row r="14" spans="1:8" x14ac:dyDescent="0.25">
      <c r="A14" s="110">
        <v>45660</v>
      </c>
      <c r="B14" s="111">
        <v>1.02945</v>
      </c>
      <c r="C14" s="111">
        <v>1.0295000000000001</v>
      </c>
      <c r="D14" s="111">
        <v>1.0294000000000001</v>
      </c>
      <c r="F14" s="2" t="s">
        <v>11</v>
      </c>
      <c r="G14" s="3">
        <v>1.0416982142857141</v>
      </c>
    </row>
    <row r="15" spans="1:8" x14ac:dyDescent="0.25">
      <c r="A15" s="110">
        <v>45661</v>
      </c>
      <c r="B15" s="111">
        <v>1.02945</v>
      </c>
      <c r="C15" s="111">
        <v>1.0295000000000001</v>
      </c>
      <c r="D15" s="111">
        <v>1.0294000000000001</v>
      </c>
      <c r="F15" s="2" t="s">
        <v>12</v>
      </c>
      <c r="G15" s="3">
        <v>1.0793870967741934</v>
      </c>
    </row>
    <row r="16" spans="1:8" x14ac:dyDescent="0.25">
      <c r="A16" s="110">
        <v>45662</v>
      </c>
      <c r="B16" s="111">
        <v>1.02945</v>
      </c>
      <c r="C16" s="111">
        <v>1.0295000000000001</v>
      </c>
      <c r="D16" s="111">
        <v>1.0294000000000001</v>
      </c>
      <c r="F16" s="2" t="s">
        <v>13</v>
      </c>
      <c r="G16" s="3">
        <v>1.1232216666666668</v>
      </c>
    </row>
    <row r="17" spans="1:7" x14ac:dyDescent="0.25">
      <c r="A17" s="110">
        <v>45663</v>
      </c>
      <c r="B17" s="111">
        <v>1.0385500000000001</v>
      </c>
      <c r="C17" s="111">
        <v>1.0386</v>
      </c>
      <c r="D17" s="111">
        <v>1.0385</v>
      </c>
      <c r="F17" s="2" t="s">
        <v>14</v>
      </c>
      <c r="G17" s="3">
        <v>1.1281112903225807</v>
      </c>
    </row>
    <row r="18" spans="1:7" x14ac:dyDescent="0.25">
      <c r="A18" s="110">
        <v>45664</v>
      </c>
      <c r="B18" s="111">
        <v>1.03535</v>
      </c>
      <c r="C18" s="111">
        <v>1.0354000000000001</v>
      </c>
      <c r="D18" s="111">
        <v>1.0353000000000001</v>
      </c>
      <c r="F18" s="2" t="s">
        <v>15</v>
      </c>
      <c r="G18" s="3">
        <v>1.1527366666666667</v>
      </c>
    </row>
    <row r="19" spans="1:7" x14ac:dyDescent="0.25">
      <c r="A19" s="110">
        <v>45665</v>
      </c>
      <c r="B19" s="111">
        <v>1.03115</v>
      </c>
      <c r="C19" s="111">
        <v>1.0311999999999999</v>
      </c>
      <c r="D19" s="111">
        <v>1.0310999999999999</v>
      </c>
      <c r="F19" s="2" t="s">
        <v>16</v>
      </c>
      <c r="G19" s="3">
        <v>1.1682370967741935</v>
      </c>
    </row>
    <row r="20" spans="1:7" x14ac:dyDescent="0.25">
      <c r="A20" s="110">
        <v>45666</v>
      </c>
      <c r="B20" s="111">
        <v>1.03</v>
      </c>
      <c r="C20" s="111">
        <v>1.03</v>
      </c>
      <c r="D20" s="111">
        <v>1.03</v>
      </c>
      <c r="F20" s="2" t="s">
        <v>17</v>
      </c>
      <c r="G20" s="3">
        <v>1.1649951612903224</v>
      </c>
    </row>
    <row r="21" spans="1:7" x14ac:dyDescent="0.25">
      <c r="A21" s="110">
        <v>45667</v>
      </c>
      <c r="B21" s="111">
        <v>1.0238499999999999</v>
      </c>
      <c r="C21" s="111">
        <v>1.0239</v>
      </c>
      <c r="D21" s="111">
        <v>1.0238</v>
      </c>
      <c r="F21" s="2" t="s">
        <v>18</v>
      </c>
      <c r="G21" s="3">
        <v>1.1732733333333336</v>
      </c>
    </row>
    <row r="22" spans="1:7" x14ac:dyDescent="0.25">
      <c r="A22" s="110">
        <v>45668</v>
      </c>
      <c r="B22" s="111">
        <v>1.0238499999999999</v>
      </c>
      <c r="C22" s="111">
        <v>1.0239</v>
      </c>
      <c r="D22" s="111">
        <v>1.0238</v>
      </c>
      <c r="F22" s="2" t="s">
        <v>19</v>
      </c>
      <c r="G22" s="3">
        <v>1.1641983870967743</v>
      </c>
    </row>
    <row r="23" spans="1:7" x14ac:dyDescent="0.25">
      <c r="A23" s="110">
        <v>45669</v>
      </c>
      <c r="B23" s="111">
        <v>1.0238499999999999</v>
      </c>
      <c r="C23" s="111">
        <v>1.0239</v>
      </c>
      <c r="D23" s="111">
        <v>1.0238</v>
      </c>
      <c r="F23" s="2" t="s">
        <v>20</v>
      </c>
      <c r="G23" s="3">
        <v>1.1562866666666667</v>
      </c>
    </row>
    <row r="24" spans="1:7" x14ac:dyDescent="0.25">
      <c r="A24" s="110">
        <v>45670</v>
      </c>
      <c r="B24" s="111">
        <v>1.0217000000000001</v>
      </c>
      <c r="C24" s="111">
        <v>1.0217000000000001</v>
      </c>
      <c r="D24" s="111">
        <v>1.0217000000000001</v>
      </c>
      <c r="F24" s="2" t="s">
        <v>21</v>
      </c>
      <c r="G24" s="3">
        <v>1.1715225806451615</v>
      </c>
    </row>
    <row r="25" spans="1:7" x14ac:dyDescent="0.25">
      <c r="A25" s="110">
        <v>45671</v>
      </c>
      <c r="B25" s="111">
        <v>1.0298499999999999</v>
      </c>
      <c r="C25" s="111">
        <v>1.0299</v>
      </c>
      <c r="D25" s="111">
        <v>1.0298</v>
      </c>
      <c r="F25" s="2" t="s">
        <v>9</v>
      </c>
      <c r="G25" s="3">
        <v>1.1303634246575349</v>
      </c>
    </row>
    <row r="26" spans="1:7" x14ac:dyDescent="0.25">
      <c r="A26" s="110">
        <v>45672</v>
      </c>
      <c r="B26" s="111">
        <v>1.02915</v>
      </c>
      <c r="C26" s="111">
        <v>1.0291999999999999</v>
      </c>
      <c r="D26" s="111">
        <v>1.0290999999999999</v>
      </c>
    </row>
    <row r="27" spans="1:7" x14ac:dyDescent="0.25">
      <c r="A27" s="110">
        <v>45673</v>
      </c>
      <c r="B27" s="111">
        <v>1.03</v>
      </c>
      <c r="C27" s="111">
        <v>1.03</v>
      </c>
      <c r="D27" s="111">
        <v>1.03</v>
      </c>
    </row>
    <row r="28" spans="1:7" x14ac:dyDescent="0.25">
      <c r="A28" s="110">
        <v>45674</v>
      </c>
      <c r="B28" s="111">
        <v>1.0281499999999999</v>
      </c>
      <c r="C28" s="111">
        <v>1.0282</v>
      </c>
      <c r="D28" s="111">
        <v>1.0281</v>
      </c>
    </row>
    <row r="29" spans="1:7" x14ac:dyDescent="0.25">
      <c r="A29" s="110">
        <v>45675</v>
      </c>
      <c r="B29" s="111">
        <v>1.0281499999999999</v>
      </c>
      <c r="C29" s="111">
        <v>1.0282</v>
      </c>
      <c r="D29" s="111">
        <v>1.0281</v>
      </c>
    </row>
    <row r="30" spans="1:7" x14ac:dyDescent="0.25">
      <c r="A30" s="110">
        <v>45676</v>
      </c>
      <c r="B30" s="111">
        <v>1.0281499999999999</v>
      </c>
      <c r="C30" s="111">
        <v>1.0282</v>
      </c>
      <c r="D30" s="111">
        <v>1.0281</v>
      </c>
    </row>
    <row r="31" spans="1:7" x14ac:dyDescent="0.25">
      <c r="A31" s="110">
        <v>45677</v>
      </c>
      <c r="B31" s="111">
        <v>1.03895</v>
      </c>
      <c r="C31" s="111">
        <v>1.0389999999999999</v>
      </c>
      <c r="D31" s="111">
        <v>1.0388999999999999</v>
      </c>
    </row>
    <row r="32" spans="1:7" x14ac:dyDescent="0.25">
      <c r="A32" s="110">
        <v>45678</v>
      </c>
      <c r="B32" s="111">
        <v>1.04295</v>
      </c>
      <c r="C32" s="111">
        <v>1.0429999999999999</v>
      </c>
      <c r="D32" s="111">
        <v>1.0428999999999999</v>
      </c>
    </row>
    <row r="33" spans="1:4" x14ac:dyDescent="0.25">
      <c r="A33" s="110">
        <v>45679</v>
      </c>
      <c r="B33" s="111">
        <v>1.04175</v>
      </c>
      <c r="C33" s="111">
        <v>1.0418000000000001</v>
      </c>
      <c r="D33" s="111">
        <v>1.0417000000000001</v>
      </c>
    </row>
    <row r="34" spans="1:4" x14ac:dyDescent="0.25">
      <c r="A34" s="110">
        <v>45680</v>
      </c>
      <c r="B34" s="111">
        <v>1.0426</v>
      </c>
      <c r="C34" s="111">
        <v>1.0426</v>
      </c>
      <c r="D34" s="111">
        <v>1.0426</v>
      </c>
    </row>
    <row r="35" spans="1:4" x14ac:dyDescent="0.25">
      <c r="A35" s="110">
        <v>45681</v>
      </c>
      <c r="B35" s="111">
        <v>1.04965</v>
      </c>
      <c r="C35" s="111">
        <v>1.0497000000000001</v>
      </c>
      <c r="D35" s="111">
        <v>1.0496000000000001</v>
      </c>
    </row>
    <row r="36" spans="1:4" x14ac:dyDescent="0.25">
      <c r="A36" s="110">
        <v>45682</v>
      </c>
      <c r="B36" s="111">
        <v>1.04965</v>
      </c>
      <c r="C36" s="111">
        <v>1.0497000000000001</v>
      </c>
      <c r="D36" s="111">
        <v>1.0496000000000001</v>
      </c>
    </row>
    <row r="37" spans="1:4" x14ac:dyDescent="0.25">
      <c r="A37" s="110">
        <v>45683</v>
      </c>
      <c r="B37" s="111">
        <v>1.04965</v>
      </c>
      <c r="C37" s="111">
        <v>1.0497000000000001</v>
      </c>
      <c r="D37" s="111">
        <v>1.0496000000000001</v>
      </c>
    </row>
    <row r="38" spans="1:4" x14ac:dyDescent="0.25">
      <c r="A38" s="110">
        <v>45684</v>
      </c>
      <c r="B38" s="111">
        <v>1.0484500000000001</v>
      </c>
      <c r="C38" s="111">
        <v>1.0485</v>
      </c>
      <c r="D38" s="111">
        <v>1.0484</v>
      </c>
    </row>
    <row r="39" spans="1:4" x14ac:dyDescent="0.25">
      <c r="A39" s="110">
        <v>45685</v>
      </c>
      <c r="B39" s="111">
        <v>1.0425500000000001</v>
      </c>
      <c r="C39" s="111">
        <v>1.0426</v>
      </c>
      <c r="D39" s="111">
        <v>1.0425</v>
      </c>
    </row>
    <row r="40" spans="1:4" x14ac:dyDescent="0.25">
      <c r="A40" s="110">
        <v>45686</v>
      </c>
      <c r="B40" s="111">
        <v>1.04175</v>
      </c>
      <c r="C40" s="111">
        <v>1.0418000000000001</v>
      </c>
      <c r="D40" s="111">
        <v>1.0417000000000001</v>
      </c>
    </row>
    <row r="41" spans="1:4" x14ac:dyDescent="0.25">
      <c r="A41" s="110">
        <v>45687</v>
      </c>
      <c r="B41" s="111">
        <v>1.0424500000000001</v>
      </c>
      <c r="C41" s="111">
        <v>1.0425</v>
      </c>
      <c r="D41" s="111">
        <v>1.0424</v>
      </c>
    </row>
    <row r="42" spans="1:4" x14ac:dyDescent="0.25">
      <c r="A42" s="110">
        <v>45688</v>
      </c>
      <c r="B42" s="111">
        <v>1.03775</v>
      </c>
      <c r="C42" s="111">
        <v>1.0378000000000001</v>
      </c>
      <c r="D42" s="111">
        <v>1.0377000000000001</v>
      </c>
    </row>
    <row r="43" spans="1:4" x14ac:dyDescent="0.25">
      <c r="A43" s="110">
        <v>45689</v>
      </c>
      <c r="B43" s="111">
        <v>1.03775</v>
      </c>
      <c r="C43" s="111">
        <v>1.0378000000000001</v>
      </c>
      <c r="D43" s="111">
        <v>1.0377000000000001</v>
      </c>
    </row>
    <row r="44" spans="1:4" x14ac:dyDescent="0.25">
      <c r="A44" s="110">
        <v>45690</v>
      </c>
      <c r="B44" s="111">
        <v>1.03775</v>
      </c>
      <c r="C44" s="111">
        <v>1.0378000000000001</v>
      </c>
      <c r="D44" s="111">
        <v>1.0377000000000001</v>
      </c>
    </row>
    <row r="45" spans="1:4" x14ac:dyDescent="0.25">
      <c r="A45" s="110">
        <v>45691</v>
      </c>
      <c r="B45" s="111">
        <v>1.0277499999999999</v>
      </c>
      <c r="C45" s="111">
        <v>1.0278</v>
      </c>
      <c r="D45" s="111">
        <v>1.0277000000000001</v>
      </c>
    </row>
    <row r="46" spans="1:4" x14ac:dyDescent="0.25">
      <c r="A46" s="110">
        <v>45692</v>
      </c>
      <c r="B46" s="111">
        <v>1.0384500000000001</v>
      </c>
      <c r="C46" s="111">
        <v>1.0385</v>
      </c>
      <c r="D46" s="111">
        <v>1.0384</v>
      </c>
    </row>
    <row r="47" spans="1:4" x14ac:dyDescent="0.25">
      <c r="A47" s="110">
        <v>45693</v>
      </c>
      <c r="B47" s="111">
        <v>1.04165</v>
      </c>
      <c r="C47" s="111">
        <v>1.0417000000000001</v>
      </c>
      <c r="D47" s="111">
        <v>1.0416000000000001</v>
      </c>
    </row>
    <row r="48" spans="1:4" x14ac:dyDescent="0.25">
      <c r="A48" s="110">
        <v>45694</v>
      </c>
      <c r="B48" s="111">
        <v>1.0387500000000001</v>
      </c>
      <c r="C48" s="111">
        <v>1.0387999999999999</v>
      </c>
      <c r="D48" s="111">
        <v>1.0387</v>
      </c>
    </row>
    <row r="49" spans="1:4" x14ac:dyDescent="0.25">
      <c r="A49" s="110">
        <v>45695</v>
      </c>
      <c r="B49" s="111">
        <v>1.0323500000000001</v>
      </c>
      <c r="C49" s="111">
        <v>1.0324</v>
      </c>
      <c r="D49" s="111">
        <v>1.0323</v>
      </c>
    </row>
    <row r="50" spans="1:4" x14ac:dyDescent="0.25">
      <c r="A50" s="110">
        <v>45696</v>
      </c>
      <c r="B50" s="111">
        <v>1.0323500000000001</v>
      </c>
      <c r="C50" s="111">
        <v>1.0324</v>
      </c>
      <c r="D50" s="111">
        <v>1.0323</v>
      </c>
    </row>
    <row r="51" spans="1:4" x14ac:dyDescent="0.25">
      <c r="A51" s="110">
        <v>45697</v>
      </c>
      <c r="B51" s="111">
        <v>1.0323500000000001</v>
      </c>
      <c r="C51" s="111">
        <v>1.0324</v>
      </c>
      <c r="D51" s="111">
        <v>1.0323</v>
      </c>
    </row>
    <row r="52" spans="1:4" x14ac:dyDescent="0.25">
      <c r="A52" s="110">
        <v>45698</v>
      </c>
      <c r="B52" s="111">
        <v>1.0306500000000001</v>
      </c>
      <c r="C52" s="111">
        <v>1.0306999999999999</v>
      </c>
      <c r="D52" s="111">
        <v>1.0306</v>
      </c>
    </row>
    <row r="53" spans="1:4" x14ac:dyDescent="0.25">
      <c r="A53" s="110">
        <v>45699</v>
      </c>
      <c r="B53" s="111">
        <v>1.0346</v>
      </c>
      <c r="C53" s="111">
        <v>1.0346</v>
      </c>
      <c r="D53" s="111">
        <v>1.0346</v>
      </c>
    </row>
    <row r="54" spans="1:4" x14ac:dyDescent="0.25">
      <c r="A54" s="110">
        <v>45700</v>
      </c>
      <c r="B54" s="111">
        <v>1.0395000000000001</v>
      </c>
      <c r="C54" s="111">
        <v>1.0395000000000001</v>
      </c>
      <c r="D54" s="111">
        <v>1.0395000000000001</v>
      </c>
    </row>
    <row r="55" spans="1:4" x14ac:dyDescent="0.25">
      <c r="A55" s="110">
        <v>45701</v>
      </c>
      <c r="B55" s="111">
        <v>1.0405500000000001</v>
      </c>
      <c r="C55" s="111">
        <v>1.0406</v>
      </c>
      <c r="D55" s="111">
        <v>1.0405</v>
      </c>
    </row>
    <row r="56" spans="1:4" x14ac:dyDescent="0.25">
      <c r="A56" s="110">
        <v>45702</v>
      </c>
      <c r="B56" s="111">
        <v>1.0501499999999999</v>
      </c>
      <c r="C56" s="111">
        <v>1.0502</v>
      </c>
      <c r="D56" s="111">
        <v>1.0501</v>
      </c>
    </row>
    <row r="57" spans="1:4" x14ac:dyDescent="0.25">
      <c r="A57" s="110">
        <v>45703</v>
      </c>
      <c r="B57" s="111">
        <v>1.0501499999999999</v>
      </c>
      <c r="C57" s="111">
        <v>1.0502</v>
      </c>
      <c r="D57" s="111">
        <v>1.0501</v>
      </c>
    </row>
    <row r="58" spans="1:4" x14ac:dyDescent="0.25">
      <c r="A58" s="110">
        <v>45704</v>
      </c>
      <c r="B58" s="111">
        <v>1.0501499999999999</v>
      </c>
      <c r="C58" s="111">
        <v>1.0502</v>
      </c>
      <c r="D58" s="111">
        <v>1.0501</v>
      </c>
    </row>
    <row r="59" spans="1:4" x14ac:dyDescent="0.25">
      <c r="A59" s="110">
        <v>45705</v>
      </c>
      <c r="B59" s="111">
        <v>1.0481499999999999</v>
      </c>
      <c r="C59" s="111">
        <v>1.0482</v>
      </c>
      <c r="D59" s="111">
        <v>1.0481</v>
      </c>
    </row>
    <row r="60" spans="1:4" x14ac:dyDescent="0.25">
      <c r="A60" s="110">
        <v>45706</v>
      </c>
      <c r="B60" s="111">
        <v>1.0442</v>
      </c>
      <c r="C60" s="111">
        <v>1.0442</v>
      </c>
      <c r="D60" s="111">
        <v>1.0442</v>
      </c>
    </row>
    <row r="61" spans="1:4" x14ac:dyDescent="0.25">
      <c r="A61" s="110">
        <v>45707</v>
      </c>
      <c r="B61" s="111">
        <v>1.0432999999999999</v>
      </c>
      <c r="C61" s="111">
        <v>1.0432999999999999</v>
      </c>
      <c r="D61" s="111">
        <v>1.0432999999999999</v>
      </c>
    </row>
    <row r="62" spans="1:4" x14ac:dyDescent="0.25">
      <c r="A62" s="110">
        <v>45708</v>
      </c>
      <c r="B62" s="111">
        <v>1.04955</v>
      </c>
      <c r="C62" s="111">
        <v>1.0496000000000001</v>
      </c>
      <c r="D62" s="111">
        <v>1.0495000000000001</v>
      </c>
    </row>
    <row r="63" spans="1:4" x14ac:dyDescent="0.25">
      <c r="A63" s="110">
        <v>45709</v>
      </c>
      <c r="B63" s="111">
        <v>1.0457000000000001</v>
      </c>
      <c r="C63" s="111">
        <v>1.0457000000000001</v>
      </c>
      <c r="D63" s="111">
        <v>1.0457000000000001</v>
      </c>
    </row>
    <row r="64" spans="1:4" x14ac:dyDescent="0.25">
      <c r="A64" s="110">
        <v>45710</v>
      </c>
      <c r="B64" s="111">
        <v>1.0457000000000001</v>
      </c>
      <c r="C64" s="111">
        <v>1.0457000000000001</v>
      </c>
      <c r="D64" s="111">
        <v>1.0457000000000001</v>
      </c>
    </row>
    <row r="65" spans="1:4" x14ac:dyDescent="0.25">
      <c r="A65" s="110">
        <v>45711</v>
      </c>
      <c r="B65" s="111">
        <v>1.0457000000000001</v>
      </c>
      <c r="C65" s="111">
        <v>1.0457000000000001</v>
      </c>
      <c r="D65" s="111">
        <v>1.0457000000000001</v>
      </c>
    </row>
    <row r="66" spans="1:4" x14ac:dyDescent="0.25">
      <c r="A66" s="110">
        <v>45712</v>
      </c>
      <c r="B66" s="111">
        <v>1.0479000000000001</v>
      </c>
      <c r="C66" s="111">
        <v>1.0479000000000001</v>
      </c>
      <c r="D66" s="111">
        <v>1.0479000000000001</v>
      </c>
    </row>
    <row r="67" spans="1:4" x14ac:dyDescent="0.25">
      <c r="A67" s="110">
        <v>45713</v>
      </c>
      <c r="B67" s="111">
        <v>1.05115</v>
      </c>
      <c r="C67" s="111">
        <v>1.0511999999999999</v>
      </c>
      <c r="D67" s="111">
        <v>1.0510999999999999</v>
      </c>
    </row>
    <row r="68" spans="1:4" x14ac:dyDescent="0.25">
      <c r="A68" s="110">
        <v>45714</v>
      </c>
      <c r="B68" s="111">
        <v>1.0489999999999999</v>
      </c>
      <c r="C68" s="111">
        <v>1.0489999999999999</v>
      </c>
      <c r="D68" s="111">
        <v>1.0489999999999999</v>
      </c>
    </row>
    <row r="69" spans="1:4" x14ac:dyDescent="0.25">
      <c r="A69" s="110">
        <v>45715</v>
      </c>
      <c r="B69" s="111">
        <v>1.04135</v>
      </c>
      <c r="C69" s="111">
        <v>1.0414000000000001</v>
      </c>
      <c r="D69" s="111">
        <v>1.0412999999999999</v>
      </c>
    </row>
    <row r="70" spans="1:4" x14ac:dyDescent="0.25">
      <c r="A70" s="110">
        <v>45716</v>
      </c>
      <c r="B70" s="111">
        <v>1.04095</v>
      </c>
      <c r="C70" s="111">
        <v>1.04095</v>
      </c>
      <c r="D70" s="111">
        <v>1.04095</v>
      </c>
    </row>
    <row r="71" spans="1:4" x14ac:dyDescent="0.25">
      <c r="A71" s="110">
        <v>45717</v>
      </c>
      <c r="B71" s="111">
        <v>1.04095</v>
      </c>
      <c r="C71" s="111">
        <v>1.04095</v>
      </c>
      <c r="D71" s="111">
        <v>1.04095</v>
      </c>
    </row>
    <row r="72" spans="1:4" x14ac:dyDescent="0.25">
      <c r="A72" s="110">
        <v>45718</v>
      </c>
      <c r="B72" s="111">
        <v>1.04095</v>
      </c>
      <c r="C72" s="111">
        <v>1.04095</v>
      </c>
      <c r="D72" s="111">
        <v>1.04095</v>
      </c>
    </row>
    <row r="73" spans="1:4" x14ac:dyDescent="0.25">
      <c r="A73" s="110">
        <v>45719</v>
      </c>
      <c r="B73" s="111">
        <v>1.0486500000000001</v>
      </c>
      <c r="C73" s="111">
        <v>1.0487</v>
      </c>
      <c r="D73" s="111">
        <v>1.0486</v>
      </c>
    </row>
    <row r="74" spans="1:4" x14ac:dyDescent="0.25">
      <c r="A74" s="110">
        <v>45720</v>
      </c>
      <c r="B74" s="111">
        <v>1.0586500000000001</v>
      </c>
      <c r="C74" s="111">
        <v>1.0587</v>
      </c>
      <c r="D74" s="111">
        <v>1.0586</v>
      </c>
    </row>
    <row r="75" spans="1:4" x14ac:dyDescent="0.25">
      <c r="A75" s="110">
        <v>45721</v>
      </c>
      <c r="B75" s="111">
        <v>1.0771500000000001</v>
      </c>
      <c r="C75" s="111">
        <v>1.0771999999999999</v>
      </c>
      <c r="D75" s="111">
        <v>1.0770999999999999</v>
      </c>
    </row>
    <row r="76" spans="1:4" x14ac:dyDescent="0.25">
      <c r="A76" s="110">
        <v>45722</v>
      </c>
      <c r="B76" s="111">
        <v>1.07785</v>
      </c>
      <c r="C76" s="111">
        <v>1.0779000000000001</v>
      </c>
      <c r="D76" s="111">
        <v>1.0778000000000001</v>
      </c>
    </row>
    <row r="77" spans="1:4" x14ac:dyDescent="0.25">
      <c r="A77" s="110">
        <v>45723</v>
      </c>
      <c r="B77" s="111">
        <v>1.08395</v>
      </c>
      <c r="C77" s="111">
        <v>1.0840000000000001</v>
      </c>
      <c r="D77" s="111">
        <v>1.0839000000000001</v>
      </c>
    </row>
    <row r="78" spans="1:4" x14ac:dyDescent="0.25">
      <c r="A78" s="110">
        <v>45724</v>
      </c>
      <c r="B78" s="111">
        <v>1.08395</v>
      </c>
      <c r="C78" s="111">
        <v>1.0840000000000001</v>
      </c>
      <c r="D78" s="111">
        <v>1.0839000000000001</v>
      </c>
    </row>
    <row r="79" spans="1:4" x14ac:dyDescent="0.25">
      <c r="A79" s="110">
        <v>45725</v>
      </c>
      <c r="B79" s="111">
        <v>1.08395</v>
      </c>
      <c r="C79" s="111">
        <v>1.0840000000000001</v>
      </c>
      <c r="D79" s="111">
        <v>1.0839000000000001</v>
      </c>
    </row>
    <row r="80" spans="1:4" x14ac:dyDescent="0.25">
      <c r="A80" s="110">
        <v>45726</v>
      </c>
      <c r="B80" s="111">
        <v>1.0827500000000001</v>
      </c>
      <c r="C80" s="111">
        <v>1.0828</v>
      </c>
      <c r="D80" s="111">
        <v>1.0827</v>
      </c>
    </row>
    <row r="81" spans="1:4" x14ac:dyDescent="0.25">
      <c r="A81" s="110">
        <v>45727</v>
      </c>
      <c r="B81" s="111">
        <v>1.0926</v>
      </c>
      <c r="C81" s="111">
        <v>1.0926</v>
      </c>
      <c r="D81" s="111">
        <v>1.0926</v>
      </c>
    </row>
    <row r="82" spans="1:4" x14ac:dyDescent="0.25">
      <c r="A82" s="110">
        <v>45728</v>
      </c>
      <c r="B82" s="111">
        <v>1.08815</v>
      </c>
      <c r="C82" s="111">
        <v>1.0882000000000001</v>
      </c>
      <c r="D82" s="111">
        <v>1.0881000000000001</v>
      </c>
    </row>
    <row r="83" spans="1:4" x14ac:dyDescent="0.25">
      <c r="A83" s="110">
        <v>45729</v>
      </c>
      <c r="B83" s="111">
        <v>1.0853999999999999</v>
      </c>
      <c r="C83" s="111">
        <v>1.0853999999999999</v>
      </c>
      <c r="D83" s="111">
        <v>1.0853999999999999</v>
      </c>
    </row>
    <row r="84" spans="1:4" x14ac:dyDescent="0.25">
      <c r="A84" s="110">
        <v>45730</v>
      </c>
      <c r="B84" s="111">
        <v>1.08755</v>
      </c>
      <c r="C84" s="111">
        <v>1.0875999999999999</v>
      </c>
      <c r="D84" s="111">
        <v>1.0874999999999999</v>
      </c>
    </row>
    <row r="85" spans="1:4" x14ac:dyDescent="0.25">
      <c r="A85" s="110">
        <v>45731</v>
      </c>
      <c r="B85" s="111">
        <v>1.08755</v>
      </c>
      <c r="C85" s="111">
        <v>1.0875999999999999</v>
      </c>
      <c r="D85" s="111">
        <v>1.0874999999999999</v>
      </c>
    </row>
    <row r="86" spans="1:4" x14ac:dyDescent="0.25">
      <c r="A86" s="110">
        <v>45732</v>
      </c>
      <c r="B86" s="111">
        <v>1.08755</v>
      </c>
      <c r="C86" s="111">
        <v>1.0875999999999999</v>
      </c>
      <c r="D86" s="111">
        <v>1.0874999999999999</v>
      </c>
    </row>
    <row r="87" spans="1:4" x14ac:dyDescent="0.25">
      <c r="A87" s="110">
        <v>45733</v>
      </c>
      <c r="B87" s="111">
        <v>1.0923499999999999</v>
      </c>
      <c r="C87" s="111">
        <v>1.0924</v>
      </c>
      <c r="D87" s="111">
        <v>1.0923</v>
      </c>
    </row>
    <row r="88" spans="1:4" x14ac:dyDescent="0.25">
      <c r="A88" s="110">
        <v>45734</v>
      </c>
      <c r="B88" s="111">
        <v>1.0942499999999999</v>
      </c>
      <c r="C88" s="111">
        <v>1.0943000000000001</v>
      </c>
      <c r="D88" s="111">
        <v>1.0942000000000001</v>
      </c>
    </row>
    <row r="89" spans="1:4" x14ac:dyDescent="0.25">
      <c r="A89" s="110">
        <v>45735</v>
      </c>
      <c r="B89" s="111">
        <v>1.09015</v>
      </c>
      <c r="C89" s="111">
        <v>1.0902000000000001</v>
      </c>
      <c r="D89" s="111">
        <v>1.0901000000000001</v>
      </c>
    </row>
    <row r="90" spans="1:4" x14ac:dyDescent="0.25">
      <c r="A90" s="110">
        <v>45736</v>
      </c>
      <c r="B90" s="111">
        <v>1.0848</v>
      </c>
      <c r="C90" s="111">
        <v>1.0848</v>
      </c>
      <c r="D90" s="111">
        <v>1.0848</v>
      </c>
    </row>
    <row r="91" spans="1:4" x14ac:dyDescent="0.25">
      <c r="A91" s="110">
        <v>45737</v>
      </c>
      <c r="B91" s="111">
        <v>1.0823499999999999</v>
      </c>
      <c r="C91" s="111">
        <v>1.0824</v>
      </c>
      <c r="D91" s="111">
        <v>1.0823</v>
      </c>
    </row>
    <row r="92" spans="1:4" x14ac:dyDescent="0.25">
      <c r="A92" s="110">
        <v>45738</v>
      </c>
      <c r="B92" s="111">
        <v>1.0823499999999999</v>
      </c>
      <c r="C92" s="111">
        <v>1.0824</v>
      </c>
      <c r="D92" s="111">
        <v>1.0823</v>
      </c>
    </row>
    <row r="93" spans="1:4" x14ac:dyDescent="0.25">
      <c r="A93" s="110">
        <v>45739</v>
      </c>
      <c r="B93" s="111">
        <v>1.0823499999999999</v>
      </c>
      <c r="C93" s="111">
        <v>1.0824</v>
      </c>
      <c r="D93" s="111">
        <v>1.0823</v>
      </c>
    </row>
    <row r="94" spans="1:4" x14ac:dyDescent="0.25">
      <c r="A94" s="110">
        <v>45740</v>
      </c>
      <c r="B94" s="111">
        <v>1.0803499999999999</v>
      </c>
      <c r="C94" s="111">
        <v>1.0804</v>
      </c>
      <c r="D94" s="111">
        <v>1.0803</v>
      </c>
    </row>
    <row r="95" spans="1:4" x14ac:dyDescent="0.25">
      <c r="A95" s="110">
        <v>45741</v>
      </c>
      <c r="B95" s="111">
        <v>1.0802499999999999</v>
      </c>
      <c r="C95" s="111">
        <v>1.0803</v>
      </c>
      <c r="D95" s="111">
        <v>1.0802</v>
      </c>
    </row>
    <row r="96" spans="1:4" x14ac:dyDescent="0.25">
      <c r="A96" s="110">
        <v>45742</v>
      </c>
      <c r="B96" s="111">
        <v>1.07555</v>
      </c>
      <c r="C96" s="111">
        <v>1.0755999999999999</v>
      </c>
      <c r="D96" s="111">
        <v>1.0754999999999999</v>
      </c>
    </row>
    <row r="97" spans="1:4" x14ac:dyDescent="0.25">
      <c r="A97" s="110">
        <v>45743</v>
      </c>
      <c r="B97" s="111">
        <v>1.07935</v>
      </c>
      <c r="C97" s="111">
        <v>1.0793999999999999</v>
      </c>
      <c r="D97" s="111">
        <v>1.0792999999999999</v>
      </c>
    </row>
    <row r="98" spans="1:4" x14ac:dyDescent="0.25">
      <c r="A98" s="110">
        <v>45744</v>
      </c>
      <c r="B98" s="111">
        <v>1.0825499999999999</v>
      </c>
      <c r="C98" s="111">
        <v>1.0826</v>
      </c>
      <c r="D98" s="111">
        <v>1.0825</v>
      </c>
    </row>
    <row r="99" spans="1:4" x14ac:dyDescent="0.25">
      <c r="A99" s="110">
        <v>45745</v>
      </c>
      <c r="B99" s="111">
        <v>1.0825499999999999</v>
      </c>
      <c r="C99" s="111">
        <v>1.0826</v>
      </c>
      <c r="D99" s="111">
        <v>1.0825</v>
      </c>
    </row>
    <row r="100" spans="1:4" x14ac:dyDescent="0.25">
      <c r="A100" s="110">
        <v>45746</v>
      </c>
      <c r="B100" s="111">
        <v>1.0825499999999999</v>
      </c>
      <c r="C100" s="111">
        <v>1.0826</v>
      </c>
      <c r="D100" s="111">
        <v>1.0825</v>
      </c>
    </row>
    <row r="101" spans="1:4" x14ac:dyDescent="0.25">
      <c r="A101" s="110">
        <v>45747</v>
      </c>
      <c r="B101" s="111">
        <v>1.08165</v>
      </c>
      <c r="C101" s="111">
        <v>1.0817000000000001</v>
      </c>
      <c r="D101" s="111">
        <v>1.0815999999999999</v>
      </c>
    </row>
    <row r="102" spans="1:4" x14ac:dyDescent="0.25">
      <c r="A102" s="110">
        <v>45748</v>
      </c>
      <c r="B102" s="111">
        <v>1.0788500000000001</v>
      </c>
      <c r="C102" s="111">
        <v>1.0789</v>
      </c>
      <c r="D102" s="111">
        <v>1.0788</v>
      </c>
    </row>
    <row r="103" spans="1:4" x14ac:dyDescent="0.25">
      <c r="A103" s="110">
        <v>45749</v>
      </c>
      <c r="B103" s="111">
        <v>1.08545</v>
      </c>
      <c r="C103" s="111">
        <v>1.0854999999999999</v>
      </c>
      <c r="D103" s="111">
        <v>1.0853999999999999</v>
      </c>
    </row>
    <row r="104" spans="1:4" x14ac:dyDescent="0.25">
      <c r="A104" s="110">
        <v>45750</v>
      </c>
      <c r="B104" s="111">
        <v>1.10375</v>
      </c>
      <c r="C104" s="111">
        <v>1.1037999999999999</v>
      </c>
      <c r="D104" s="111">
        <v>1.1036999999999999</v>
      </c>
    </row>
    <row r="105" spans="1:4" x14ac:dyDescent="0.25">
      <c r="A105" s="110">
        <v>45751</v>
      </c>
      <c r="B105" s="111">
        <v>1.0949500000000001</v>
      </c>
      <c r="C105" s="111">
        <v>1.095</v>
      </c>
      <c r="D105" s="111">
        <v>1.0949</v>
      </c>
    </row>
    <row r="106" spans="1:4" x14ac:dyDescent="0.25">
      <c r="A106" s="110">
        <v>45752</v>
      </c>
      <c r="B106" s="111">
        <v>1.0949500000000001</v>
      </c>
      <c r="C106" s="111">
        <v>1.095</v>
      </c>
      <c r="D106" s="111">
        <v>1.0949</v>
      </c>
    </row>
    <row r="107" spans="1:4" x14ac:dyDescent="0.25">
      <c r="A107" s="110">
        <v>45753</v>
      </c>
      <c r="B107" s="111">
        <v>1.0949500000000001</v>
      </c>
      <c r="C107" s="111">
        <v>1.095</v>
      </c>
      <c r="D107" s="111">
        <v>1.0949</v>
      </c>
    </row>
    <row r="108" spans="1:4" x14ac:dyDescent="0.25">
      <c r="A108" s="110">
        <v>45754</v>
      </c>
      <c r="B108" s="111">
        <v>1.0928</v>
      </c>
      <c r="C108" s="111">
        <v>1.0929</v>
      </c>
      <c r="D108" s="111">
        <v>1.0927</v>
      </c>
    </row>
    <row r="109" spans="1:4" x14ac:dyDescent="0.25">
      <c r="A109" s="110">
        <v>45755</v>
      </c>
      <c r="B109" s="111">
        <v>1.0947499999999999</v>
      </c>
      <c r="C109" s="111">
        <v>1.0948</v>
      </c>
      <c r="D109" s="111">
        <v>1.0947</v>
      </c>
    </row>
    <row r="110" spans="1:4" x14ac:dyDescent="0.25">
      <c r="A110" s="110">
        <v>45756</v>
      </c>
      <c r="B110" s="111">
        <v>1.0952</v>
      </c>
      <c r="C110" s="111">
        <v>1.0952999999999999</v>
      </c>
      <c r="D110" s="111">
        <v>1.0951</v>
      </c>
    </row>
    <row r="111" spans="1:4" x14ac:dyDescent="0.25">
      <c r="A111" s="110">
        <v>45757</v>
      </c>
      <c r="B111" s="111">
        <v>1.12155</v>
      </c>
      <c r="C111" s="111">
        <v>1.1215999999999999</v>
      </c>
      <c r="D111" s="111">
        <v>1.1214999999999999</v>
      </c>
    </row>
    <row r="112" spans="1:4" x14ac:dyDescent="0.25">
      <c r="A112" s="110">
        <v>45758</v>
      </c>
      <c r="B112" s="111">
        <v>1.1307</v>
      </c>
      <c r="C112" s="111">
        <v>1.1308</v>
      </c>
      <c r="D112" s="111">
        <v>1.1306</v>
      </c>
    </row>
    <row r="113" spans="1:4" x14ac:dyDescent="0.25">
      <c r="A113" s="110">
        <v>45759</v>
      </c>
      <c r="B113" s="111">
        <v>1.1307</v>
      </c>
      <c r="C113" s="111">
        <v>1.1308</v>
      </c>
      <c r="D113" s="111">
        <v>1.1306</v>
      </c>
    </row>
    <row r="114" spans="1:4" x14ac:dyDescent="0.25">
      <c r="A114" s="110">
        <v>45760</v>
      </c>
      <c r="B114" s="111">
        <v>1.1307</v>
      </c>
      <c r="C114" s="111">
        <v>1.1308</v>
      </c>
      <c r="D114" s="111">
        <v>1.1306</v>
      </c>
    </row>
    <row r="115" spans="1:4" x14ac:dyDescent="0.25">
      <c r="A115" s="110">
        <v>45761</v>
      </c>
      <c r="B115" s="111">
        <v>1.1348499999999999</v>
      </c>
      <c r="C115" s="111">
        <v>1.1349</v>
      </c>
      <c r="D115" s="111">
        <v>1.1348</v>
      </c>
    </row>
    <row r="116" spans="1:4" x14ac:dyDescent="0.25">
      <c r="A116" s="110">
        <v>45762</v>
      </c>
      <c r="B116" s="111">
        <v>1.1272500000000001</v>
      </c>
      <c r="C116" s="111">
        <v>1.1273</v>
      </c>
      <c r="D116" s="111">
        <v>1.1272</v>
      </c>
    </row>
    <row r="117" spans="1:4" x14ac:dyDescent="0.25">
      <c r="A117" s="110">
        <v>45763</v>
      </c>
      <c r="B117" s="111">
        <v>1.13845</v>
      </c>
      <c r="C117" s="111">
        <v>1.1385000000000001</v>
      </c>
      <c r="D117" s="111">
        <v>1.1384000000000001</v>
      </c>
    </row>
    <row r="118" spans="1:4" x14ac:dyDescent="0.25">
      <c r="A118" s="110">
        <v>45764</v>
      </c>
      <c r="B118" s="111">
        <v>1.1371500000000001</v>
      </c>
      <c r="C118" s="111">
        <v>1.1372</v>
      </c>
      <c r="D118" s="111">
        <v>1.1371</v>
      </c>
    </row>
    <row r="119" spans="1:4" x14ac:dyDescent="0.25">
      <c r="A119" s="110">
        <v>45765</v>
      </c>
      <c r="B119" s="111">
        <v>1.1392500000000001</v>
      </c>
      <c r="C119" s="111">
        <v>1.1394</v>
      </c>
      <c r="D119" s="111">
        <v>1.1391</v>
      </c>
    </row>
    <row r="120" spans="1:4" x14ac:dyDescent="0.25">
      <c r="A120" s="110">
        <v>45766</v>
      </c>
      <c r="B120" s="111">
        <v>1.1392500000000001</v>
      </c>
      <c r="C120" s="111">
        <v>1.1394</v>
      </c>
      <c r="D120" s="111">
        <v>1.1391</v>
      </c>
    </row>
    <row r="121" spans="1:4" x14ac:dyDescent="0.25">
      <c r="A121" s="110">
        <v>45767</v>
      </c>
      <c r="B121" s="111">
        <v>1.1392500000000001</v>
      </c>
      <c r="C121" s="111">
        <v>1.1394</v>
      </c>
      <c r="D121" s="111">
        <v>1.1391</v>
      </c>
    </row>
    <row r="122" spans="1:4" x14ac:dyDescent="0.25">
      <c r="A122" s="110">
        <v>45768</v>
      </c>
      <c r="B122" s="111">
        <v>1.15205</v>
      </c>
      <c r="C122" s="111">
        <v>1.1520999999999999</v>
      </c>
      <c r="D122" s="111">
        <v>1.1519999999999999</v>
      </c>
    </row>
    <row r="123" spans="1:4" x14ac:dyDescent="0.25">
      <c r="A123" s="110">
        <v>45769</v>
      </c>
      <c r="B123" s="111">
        <v>1.14255</v>
      </c>
      <c r="C123" s="111">
        <v>1.1426000000000001</v>
      </c>
      <c r="D123" s="111">
        <v>1.1425000000000001</v>
      </c>
    </row>
    <row r="124" spans="1:4" x14ac:dyDescent="0.25">
      <c r="A124" s="110">
        <v>45770</v>
      </c>
      <c r="B124" s="111">
        <v>1.13225</v>
      </c>
      <c r="C124" s="111">
        <v>1.1323000000000001</v>
      </c>
      <c r="D124" s="111">
        <v>1.1322000000000001</v>
      </c>
    </row>
    <row r="125" spans="1:4" x14ac:dyDescent="0.25">
      <c r="A125" s="110">
        <v>45771</v>
      </c>
      <c r="B125" s="111">
        <v>1.13775</v>
      </c>
      <c r="C125" s="111">
        <v>1.1377999999999999</v>
      </c>
      <c r="D125" s="111">
        <v>1.1376999999999999</v>
      </c>
    </row>
    <row r="126" spans="1:4" x14ac:dyDescent="0.25">
      <c r="A126" s="110">
        <v>45772</v>
      </c>
      <c r="B126" s="111">
        <v>1.1376500000000001</v>
      </c>
      <c r="C126" s="111">
        <v>1.1376999999999999</v>
      </c>
      <c r="D126" s="111">
        <v>1.1375999999999999</v>
      </c>
    </row>
    <row r="127" spans="1:4" x14ac:dyDescent="0.25">
      <c r="A127" s="110">
        <v>45773</v>
      </c>
      <c r="B127" s="111">
        <v>1.1376500000000001</v>
      </c>
      <c r="C127" s="111">
        <v>1.1376999999999999</v>
      </c>
      <c r="D127" s="111">
        <v>1.1375999999999999</v>
      </c>
    </row>
    <row r="128" spans="1:4" x14ac:dyDescent="0.25">
      <c r="A128" s="110">
        <v>45774</v>
      </c>
      <c r="B128" s="111">
        <v>1.1376500000000001</v>
      </c>
      <c r="C128" s="111">
        <v>1.1376999999999999</v>
      </c>
      <c r="D128" s="111">
        <v>1.1375999999999999</v>
      </c>
    </row>
    <row r="129" spans="1:4" x14ac:dyDescent="0.25">
      <c r="A129" s="110">
        <v>45775</v>
      </c>
      <c r="B129" s="111">
        <v>1.1411500000000001</v>
      </c>
      <c r="C129" s="111">
        <v>1.1412</v>
      </c>
      <c r="D129" s="111">
        <v>1.1411</v>
      </c>
    </row>
    <row r="130" spans="1:4" x14ac:dyDescent="0.25">
      <c r="A130" s="110">
        <v>45776</v>
      </c>
      <c r="B130" s="111">
        <v>1.13805</v>
      </c>
      <c r="C130" s="111">
        <v>1.1380999999999999</v>
      </c>
      <c r="D130" s="111">
        <v>1.1379999999999999</v>
      </c>
    </row>
    <row r="131" spans="1:4" x14ac:dyDescent="0.25">
      <c r="A131" s="110">
        <v>45777</v>
      </c>
      <c r="B131" s="111">
        <v>1.1351500000000001</v>
      </c>
      <c r="C131" s="111">
        <v>1.1352</v>
      </c>
      <c r="D131" s="111">
        <v>1.1351</v>
      </c>
    </row>
    <row r="132" spans="1:4" x14ac:dyDescent="0.25">
      <c r="A132" s="110">
        <v>45778</v>
      </c>
      <c r="B132" s="111">
        <v>1.1285499999999999</v>
      </c>
      <c r="C132" s="111">
        <v>1.1286</v>
      </c>
      <c r="D132" s="111">
        <v>1.1285000000000001</v>
      </c>
    </row>
    <row r="133" spans="1:4" x14ac:dyDescent="0.25">
      <c r="A133" s="110">
        <v>45779</v>
      </c>
      <c r="B133" s="111">
        <v>1.13425</v>
      </c>
      <c r="C133" s="111">
        <v>1.1343000000000001</v>
      </c>
      <c r="D133" s="111">
        <v>1.1342000000000001</v>
      </c>
    </row>
    <row r="134" spans="1:4" x14ac:dyDescent="0.25">
      <c r="A134" s="110">
        <v>45780</v>
      </c>
      <c r="B134" s="111">
        <v>1.13425</v>
      </c>
      <c r="C134" s="111">
        <v>1.1343000000000001</v>
      </c>
      <c r="D134" s="111">
        <v>1.1342000000000001</v>
      </c>
    </row>
    <row r="135" spans="1:4" x14ac:dyDescent="0.25">
      <c r="A135" s="110">
        <v>45781</v>
      </c>
      <c r="B135" s="111">
        <v>1.13425</v>
      </c>
      <c r="C135" s="111">
        <v>1.1343000000000001</v>
      </c>
      <c r="D135" s="111">
        <v>1.1342000000000001</v>
      </c>
    </row>
    <row r="136" spans="1:4" x14ac:dyDescent="0.25">
      <c r="A136" s="110">
        <v>45782</v>
      </c>
      <c r="B136" s="111">
        <v>1.1312500000000001</v>
      </c>
      <c r="C136" s="111">
        <v>1.1313</v>
      </c>
      <c r="D136" s="111">
        <v>1.1312</v>
      </c>
    </row>
    <row r="137" spans="1:4" x14ac:dyDescent="0.25">
      <c r="A137" s="110">
        <v>45783</v>
      </c>
      <c r="B137" s="111">
        <v>1.1367499999999999</v>
      </c>
      <c r="C137" s="111">
        <v>1.1368</v>
      </c>
      <c r="D137" s="111">
        <v>1.1367</v>
      </c>
    </row>
    <row r="138" spans="1:4" x14ac:dyDescent="0.25">
      <c r="A138" s="110">
        <v>45784</v>
      </c>
      <c r="B138" s="111">
        <v>1.1335999999999999</v>
      </c>
      <c r="C138" s="111">
        <v>1.1336999999999999</v>
      </c>
      <c r="D138" s="111">
        <v>1.1335</v>
      </c>
    </row>
    <row r="139" spans="1:4" x14ac:dyDescent="0.25">
      <c r="A139" s="110">
        <v>45785</v>
      </c>
      <c r="B139" s="111">
        <v>1.1225499999999999</v>
      </c>
      <c r="C139" s="111">
        <v>1.1226</v>
      </c>
      <c r="D139" s="111">
        <v>1.1225000000000001</v>
      </c>
    </row>
    <row r="140" spans="1:4" x14ac:dyDescent="0.25">
      <c r="A140" s="110">
        <v>45786</v>
      </c>
      <c r="B140" s="111">
        <v>1.12585</v>
      </c>
      <c r="C140" s="111">
        <v>1.1258999999999999</v>
      </c>
      <c r="D140" s="111">
        <v>1.1257999999999999</v>
      </c>
    </row>
    <row r="141" spans="1:4" x14ac:dyDescent="0.25">
      <c r="A141" s="110">
        <v>45787</v>
      </c>
      <c r="B141" s="111">
        <v>1.12585</v>
      </c>
      <c r="C141" s="111">
        <v>1.1258999999999999</v>
      </c>
      <c r="D141" s="111">
        <v>1.1257999999999999</v>
      </c>
    </row>
    <row r="142" spans="1:4" x14ac:dyDescent="0.25">
      <c r="A142" s="110">
        <v>45788</v>
      </c>
      <c r="B142" s="111">
        <v>1.12585</v>
      </c>
      <c r="C142" s="111">
        <v>1.1258999999999999</v>
      </c>
      <c r="D142" s="111">
        <v>1.1257999999999999</v>
      </c>
    </row>
    <row r="143" spans="1:4" x14ac:dyDescent="0.25">
      <c r="A143" s="110">
        <v>45789</v>
      </c>
      <c r="B143" s="111">
        <v>1.1090500000000001</v>
      </c>
      <c r="C143" s="111">
        <v>1.1091</v>
      </c>
      <c r="D143" s="111">
        <v>1.109</v>
      </c>
    </row>
    <row r="144" spans="1:4" x14ac:dyDescent="0.25">
      <c r="A144" s="110">
        <v>45790</v>
      </c>
      <c r="B144" s="111">
        <v>1.11805</v>
      </c>
      <c r="C144" s="111">
        <v>1.1181000000000001</v>
      </c>
      <c r="D144" s="111">
        <v>1.1180000000000001</v>
      </c>
    </row>
    <row r="145" spans="1:4" x14ac:dyDescent="0.25">
      <c r="A145" s="110">
        <v>45791</v>
      </c>
      <c r="B145" s="111">
        <v>1.11805</v>
      </c>
      <c r="C145" s="111">
        <v>1.1181000000000001</v>
      </c>
      <c r="D145" s="111">
        <v>1.1180000000000001</v>
      </c>
    </row>
    <row r="146" spans="1:4" x14ac:dyDescent="0.25">
      <c r="A146" s="110">
        <v>45792</v>
      </c>
      <c r="B146" s="111">
        <v>1.11755</v>
      </c>
      <c r="C146" s="111">
        <v>1.1175999999999999</v>
      </c>
      <c r="D146" s="111">
        <v>1.1174999999999999</v>
      </c>
    </row>
    <row r="147" spans="1:4" x14ac:dyDescent="0.25">
      <c r="A147" s="110">
        <v>45793</v>
      </c>
      <c r="B147" s="111">
        <v>1.1152</v>
      </c>
      <c r="C147" s="111">
        <v>1.1152</v>
      </c>
      <c r="D147" s="111">
        <v>1.1152</v>
      </c>
    </row>
    <row r="148" spans="1:4" x14ac:dyDescent="0.25">
      <c r="A148" s="110">
        <v>45794</v>
      </c>
      <c r="B148" s="111">
        <v>1.1152</v>
      </c>
      <c r="C148" s="111">
        <v>1.1152</v>
      </c>
      <c r="D148" s="111">
        <v>1.1152</v>
      </c>
    </row>
    <row r="149" spans="1:4" x14ac:dyDescent="0.25">
      <c r="A149" s="110">
        <v>45795</v>
      </c>
      <c r="B149" s="111">
        <v>1.1152</v>
      </c>
      <c r="C149" s="111">
        <v>1.1152</v>
      </c>
      <c r="D149" s="111">
        <v>1.1152</v>
      </c>
    </row>
    <row r="150" spans="1:4" x14ac:dyDescent="0.25">
      <c r="A150" s="110">
        <v>45796</v>
      </c>
      <c r="B150" s="111">
        <v>1.12365</v>
      </c>
      <c r="C150" s="111">
        <v>1.1236999999999999</v>
      </c>
      <c r="D150" s="111">
        <v>1.1235999999999999</v>
      </c>
    </row>
    <row r="151" spans="1:4" x14ac:dyDescent="0.25">
      <c r="A151" s="110">
        <v>45797</v>
      </c>
      <c r="B151" s="111">
        <v>1.1273500000000001</v>
      </c>
      <c r="C151" s="111">
        <v>1.1274</v>
      </c>
      <c r="D151" s="111">
        <v>1.1273</v>
      </c>
    </row>
    <row r="152" spans="1:4" x14ac:dyDescent="0.25">
      <c r="A152" s="110">
        <v>45798</v>
      </c>
      <c r="B152" s="111">
        <v>1.1333</v>
      </c>
      <c r="C152" s="111">
        <v>1.1333</v>
      </c>
      <c r="D152" s="111">
        <v>1.1333</v>
      </c>
    </row>
    <row r="153" spans="1:4" x14ac:dyDescent="0.25">
      <c r="A153" s="110">
        <v>45799</v>
      </c>
      <c r="B153" s="111">
        <v>1.12805</v>
      </c>
      <c r="C153" s="111">
        <v>1.1281000000000001</v>
      </c>
      <c r="D153" s="111">
        <v>1.1279999999999999</v>
      </c>
    </row>
    <row r="154" spans="1:4" x14ac:dyDescent="0.25">
      <c r="A154" s="110">
        <v>45800</v>
      </c>
      <c r="B154" s="111">
        <v>1.13595</v>
      </c>
      <c r="C154" s="111">
        <v>1.1359999999999999</v>
      </c>
      <c r="D154" s="111">
        <v>1.1358999999999999</v>
      </c>
    </row>
    <row r="155" spans="1:4" x14ac:dyDescent="0.25">
      <c r="A155" s="110">
        <v>45801</v>
      </c>
      <c r="B155" s="111">
        <v>1.13595</v>
      </c>
      <c r="C155" s="111">
        <v>1.1359999999999999</v>
      </c>
      <c r="D155" s="111">
        <v>1.1358999999999999</v>
      </c>
    </row>
    <row r="156" spans="1:4" x14ac:dyDescent="0.25">
      <c r="A156" s="110">
        <v>45802</v>
      </c>
      <c r="B156" s="111">
        <v>1.13595</v>
      </c>
      <c r="C156" s="111">
        <v>1.1359999999999999</v>
      </c>
      <c r="D156" s="111">
        <v>1.1358999999999999</v>
      </c>
    </row>
    <row r="157" spans="1:4" x14ac:dyDescent="0.25">
      <c r="A157" s="110">
        <v>45803</v>
      </c>
      <c r="B157" s="111">
        <v>1.13815</v>
      </c>
      <c r="C157" s="111">
        <v>1.1382000000000001</v>
      </c>
      <c r="D157" s="111">
        <v>1.1380999999999999</v>
      </c>
    </row>
    <row r="158" spans="1:4" x14ac:dyDescent="0.25">
      <c r="A158" s="110">
        <v>45804</v>
      </c>
      <c r="B158" s="111">
        <v>1.13375</v>
      </c>
      <c r="C158" s="111">
        <v>1.1337999999999999</v>
      </c>
      <c r="D158" s="111">
        <v>1.1336999999999999</v>
      </c>
    </row>
    <row r="159" spans="1:4" x14ac:dyDescent="0.25">
      <c r="A159" s="110">
        <v>45805</v>
      </c>
      <c r="B159" s="111">
        <v>1.1293500000000001</v>
      </c>
      <c r="C159" s="111">
        <v>1.1294</v>
      </c>
      <c r="D159" s="111">
        <v>1.1293</v>
      </c>
    </row>
    <row r="160" spans="1:4" x14ac:dyDescent="0.25">
      <c r="A160" s="110">
        <v>45806</v>
      </c>
      <c r="B160" s="111">
        <v>1.1375</v>
      </c>
      <c r="C160" s="111">
        <v>1.1375</v>
      </c>
      <c r="D160" s="111">
        <v>1.1375</v>
      </c>
    </row>
    <row r="161" spans="1:4" x14ac:dyDescent="0.25">
      <c r="A161" s="110">
        <v>45807</v>
      </c>
      <c r="B161" s="111">
        <v>1.1355999999999999</v>
      </c>
      <c r="C161" s="111">
        <v>1.1355999999999999</v>
      </c>
      <c r="D161" s="111">
        <v>1.1355999999999999</v>
      </c>
    </row>
    <row r="162" spans="1:4" x14ac:dyDescent="0.25">
      <c r="A162" s="110">
        <v>45808</v>
      </c>
      <c r="B162" s="111">
        <v>1.1355999999999999</v>
      </c>
      <c r="C162" s="111">
        <v>1.1355999999999999</v>
      </c>
      <c r="D162" s="111">
        <v>1.1355999999999999</v>
      </c>
    </row>
    <row r="163" spans="1:4" x14ac:dyDescent="0.25">
      <c r="A163" s="110">
        <v>45809</v>
      </c>
      <c r="B163" s="111">
        <v>1.1355999999999999</v>
      </c>
      <c r="C163" s="111">
        <v>1.1355999999999999</v>
      </c>
      <c r="D163" s="111">
        <v>1.1355999999999999</v>
      </c>
    </row>
    <row r="164" spans="1:4" x14ac:dyDescent="0.25">
      <c r="A164" s="110">
        <v>45810</v>
      </c>
      <c r="B164" s="111">
        <v>1.1439999999999999</v>
      </c>
      <c r="C164" s="111">
        <v>1.1439999999999999</v>
      </c>
      <c r="D164" s="111">
        <v>1.1439999999999999</v>
      </c>
    </row>
    <row r="165" spans="1:4" x14ac:dyDescent="0.25">
      <c r="A165" s="110">
        <v>45811</v>
      </c>
      <c r="B165" s="111">
        <v>1.1372500000000001</v>
      </c>
      <c r="C165" s="111">
        <v>1.1373</v>
      </c>
      <c r="D165" s="111">
        <v>1.1372</v>
      </c>
    </row>
    <row r="166" spans="1:4" x14ac:dyDescent="0.25">
      <c r="A166" s="110">
        <v>45812</v>
      </c>
      <c r="B166" s="111">
        <v>1.1422000000000001</v>
      </c>
      <c r="C166" s="111">
        <v>1.1422000000000001</v>
      </c>
      <c r="D166" s="111">
        <v>1.1422000000000001</v>
      </c>
    </row>
    <row r="167" spans="1:4" x14ac:dyDescent="0.25">
      <c r="A167" s="110">
        <v>45813</v>
      </c>
      <c r="B167" s="111">
        <v>1.14405</v>
      </c>
      <c r="C167" s="111">
        <v>1.1440999999999999</v>
      </c>
      <c r="D167" s="111">
        <v>1.1439999999999999</v>
      </c>
    </row>
    <row r="168" spans="1:4" x14ac:dyDescent="0.25">
      <c r="A168" s="110">
        <v>45814</v>
      </c>
      <c r="B168" s="111">
        <v>1.1396500000000001</v>
      </c>
      <c r="C168" s="111">
        <v>1.1396999999999999</v>
      </c>
      <c r="D168" s="111">
        <v>1.1395999999999999</v>
      </c>
    </row>
    <row r="169" spans="1:4" x14ac:dyDescent="0.25">
      <c r="A169" s="110">
        <v>45815</v>
      </c>
      <c r="B169" s="111">
        <v>1.1396500000000001</v>
      </c>
      <c r="C169" s="111">
        <v>1.1396999999999999</v>
      </c>
      <c r="D169" s="111">
        <v>1.1395999999999999</v>
      </c>
    </row>
    <row r="170" spans="1:4" x14ac:dyDescent="0.25">
      <c r="A170" s="110">
        <v>45816</v>
      </c>
      <c r="B170" s="111">
        <v>1.1396500000000001</v>
      </c>
      <c r="C170" s="111">
        <v>1.1396999999999999</v>
      </c>
      <c r="D170" s="111">
        <v>1.1395999999999999</v>
      </c>
    </row>
    <row r="171" spans="1:4" x14ac:dyDescent="0.25">
      <c r="A171" s="110">
        <v>45817</v>
      </c>
      <c r="B171" s="111">
        <v>1.1429499999999999</v>
      </c>
      <c r="C171" s="111">
        <v>1.143</v>
      </c>
      <c r="D171" s="111">
        <v>1.1429</v>
      </c>
    </row>
    <row r="172" spans="1:4" x14ac:dyDescent="0.25">
      <c r="A172" s="110">
        <v>45818</v>
      </c>
      <c r="B172" s="111">
        <v>1.14215</v>
      </c>
      <c r="C172" s="111">
        <v>1.1422000000000001</v>
      </c>
      <c r="D172" s="111">
        <v>1.1420999999999999</v>
      </c>
    </row>
    <row r="173" spans="1:4" x14ac:dyDescent="0.25">
      <c r="A173" s="110">
        <v>45819</v>
      </c>
      <c r="B173" s="111">
        <v>1.1488499999999999</v>
      </c>
      <c r="C173" s="111">
        <v>1.1489</v>
      </c>
      <c r="D173" s="111">
        <v>1.1488</v>
      </c>
    </row>
    <row r="174" spans="1:4" x14ac:dyDescent="0.25">
      <c r="A174" s="110">
        <v>45820</v>
      </c>
      <c r="B174" s="111">
        <v>1.1576500000000001</v>
      </c>
      <c r="C174" s="111">
        <v>1.1577</v>
      </c>
      <c r="D174" s="111">
        <v>1.1576</v>
      </c>
    </row>
    <row r="175" spans="1:4" x14ac:dyDescent="0.25">
      <c r="A175" s="110">
        <v>45821</v>
      </c>
      <c r="B175" s="111">
        <v>1.1541999999999999</v>
      </c>
      <c r="C175" s="111">
        <v>1.1541999999999999</v>
      </c>
      <c r="D175" s="111">
        <v>1.1541999999999999</v>
      </c>
    </row>
    <row r="176" spans="1:4" x14ac:dyDescent="0.25">
      <c r="A176" s="110">
        <v>45822</v>
      </c>
      <c r="B176" s="111">
        <v>1.1541999999999999</v>
      </c>
      <c r="C176" s="111">
        <v>1.1541999999999999</v>
      </c>
      <c r="D176" s="111">
        <v>1.1541999999999999</v>
      </c>
    </row>
    <row r="177" spans="1:4" x14ac:dyDescent="0.25">
      <c r="A177" s="110">
        <v>45823</v>
      </c>
      <c r="B177" s="111">
        <v>1.1541999999999999</v>
      </c>
      <c r="C177" s="111">
        <v>1.1541999999999999</v>
      </c>
      <c r="D177" s="111">
        <v>1.1541999999999999</v>
      </c>
    </row>
    <row r="178" spans="1:4" x14ac:dyDescent="0.25">
      <c r="A178" s="110">
        <v>45824</v>
      </c>
      <c r="B178" s="111">
        <v>1.15795</v>
      </c>
      <c r="C178" s="111">
        <v>1.1579999999999999</v>
      </c>
      <c r="D178" s="111">
        <v>1.1578999999999999</v>
      </c>
    </row>
    <row r="179" spans="1:4" x14ac:dyDescent="0.25">
      <c r="A179" s="110">
        <v>45825</v>
      </c>
      <c r="B179" s="111">
        <v>1.14795</v>
      </c>
      <c r="C179" s="111">
        <v>1.1479999999999999</v>
      </c>
      <c r="D179" s="111">
        <v>1.1478999999999999</v>
      </c>
    </row>
    <row r="180" spans="1:4" x14ac:dyDescent="0.25">
      <c r="A180" s="110">
        <v>45826</v>
      </c>
      <c r="B180" s="111">
        <v>1.14775</v>
      </c>
      <c r="C180" s="111">
        <v>1.1477999999999999</v>
      </c>
      <c r="D180" s="111">
        <v>1.1476999999999999</v>
      </c>
    </row>
    <row r="181" spans="1:4" x14ac:dyDescent="0.25">
      <c r="A181" s="110">
        <v>45827</v>
      </c>
      <c r="B181" s="111">
        <v>1.14835</v>
      </c>
      <c r="C181" s="111">
        <v>1.1484000000000001</v>
      </c>
      <c r="D181" s="111">
        <v>1.1483000000000001</v>
      </c>
    </row>
    <row r="182" spans="1:4" x14ac:dyDescent="0.25">
      <c r="A182" s="110">
        <v>45828</v>
      </c>
      <c r="B182" s="111">
        <v>1.1530499999999999</v>
      </c>
      <c r="C182" s="111">
        <v>1.1531</v>
      </c>
      <c r="D182" s="111">
        <v>1.153</v>
      </c>
    </row>
    <row r="183" spans="1:4" x14ac:dyDescent="0.25">
      <c r="A183" s="110">
        <v>45829</v>
      </c>
      <c r="B183" s="111">
        <v>1.1530499999999999</v>
      </c>
      <c r="C183" s="111">
        <v>1.1531</v>
      </c>
      <c r="D183" s="111">
        <v>1.153</v>
      </c>
    </row>
    <row r="184" spans="1:4" x14ac:dyDescent="0.25">
      <c r="A184" s="110">
        <v>45830</v>
      </c>
      <c r="B184" s="111">
        <v>1.1530499999999999</v>
      </c>
      <c r="C184" s="111">
        <v>1.1531</v>
      </c>
      <c r="D184" s="111">
        <v>1.153</v>
      </c>
    </row>
    <row r="185" spans="1:4" x14ac:dyDescent="0.25">
      <c r="A185" s="110">
        <v>45831</v>
      </c>
      <c r="B185" s="111">
        <v>1.1570499999999999</v>
      </c>
      <c r="C185" s="111">
        <v>1.1571</v>
      </c>
      <c r="D185" s="111">
        <v>1.157</v>
      </c>
    </row>
    <row r="186" spans="1:4" x14ac:dyDescent="0.25">
      <c r="A186" s="110">
        <v>45832</v>
      </c>
      <c r="B186" s="111">
        <v>1.16205</v>
      </c>
      <c r="C186" s="111">
        <v>1.1620999999999999</v>
      </c>
      <c r="D186" s="111">
        <v>1.1619999999999999</v>
      </c>
    </row>
    <row r="187" spans="1:4" x14ac:dyDescent="0.25">
      <c r="A187" s="110">
        <v>45833</v>
      </c>
      <c r="B187" s="111">
        <v>1.1657500000000001</v>
      </c>
      <c r="C187" s="111">
        <v>1.1657999999999999</v>
      </c>
      <c r="D187" s="111">
        <v>1.1657</v>
      </c>
    </row>
    <row r="188" spans="1:4" x14ac:dyDescent="0.25">
      <c r="A188" s="110">
        <v>45834</v>
      </c>
      <c r="B188" s="111">
        <v>1.17225</v>
      </c>
      <c r="C188" s="111">
        <v>1.1722999999999999</v>
      </c>
      <c r="D188" s="111">
        <v>1.1721999999999999</v>
      </c>
    </row>
    <row r="189" spans="1:4" x14ac:dyDescent="0.25">
      <c r="A189" s="110">
        <v>45835</v>
      </c>
      <c r="B189" s="111">
        <v>1.17005</v>
      </c>
      <c r="C189" s="111">
        <v>1.1700999999999999</v>
      </c>
      <c r="D189" s="111">
        <v>1.17</v>
      </c>
    </row>
    <row r="190" spans="1:4" x14ac:dyDescent="0.25">
      <c r="A190" s="110">
        <v>45836</v>
      </c>
      <c r="B190" s="111">
        <v>1.17005</v>
      </c>
      <c r="C190" s="111">
        <v>1.1700999999999999</v>
      </c>
      <c r="D190" s="111">
        <v>1.17</v>
      </c>
    </row>
    <row r="191" spans="1:4" x14ac:dyDescent="0.25">
      <c r="A191" s="110">
        <v>45837</v>
      </c>
      <c r="B191" s="111">
        <v>1.17005</v>
      </c>
      <c r="C191" s="111">
        <v>1.1700999999999999</v>
      </c>
      <c r="D191" s="111">
        <v>1.17</v>
      </c>
    </row>
    <row r="192" spans="1:4" x14ac:dyDescent="0.25">
      <c r="A192" s="110">
        <v>45838</v>
      </c>
      <c r="B192" s="111">
        <v>1.1774500000000001</v>
      </c>
      <c r="C192" s="111">
        <v>1.1775</v>
      </c>
      <c r="D192" s="111">
        <v>1.1774</v>
      </c>
    </row>
    <row r="193" spans="1:4" x14ac:dyDescent="0.25">
      <c r="A193" s="110">
        <v>45839</v>
      </c>
      <c r="B193" s="111">
        <v>1.1777</v>
      </c>
      <c r="C193" s="111">
        <v>1.1777</v>
      </c>
      <c r="D193" s="111">
        <v>1.1777</v>
      </c>
    </row>
    <row r="194" spans="1:4" x14ac:dyDescent="0.25">
      <c r="A194" s="110">
        <v>45840</v>
      </c>
      <c r="B194" s="111">
        <v>1.1797500000000001</v>
      </c>
      <c r="C194" s="111">
        <v>1.1798</v>
      </c>
      <c r="D194" s="111">
        <v>1.1797</v>
      </c>
    </row>
    <row r="195" spans="1:4" x14ac:dyDescent="0.25">
      <c r="A195" s="110">
        <v>45841</v>
      </c>
      <c r="B195" s="111">
        <v>1.1751499999999999</v>
      </c>
      <c r="C195" s="111">
        <v>1.1752</v>
      </c>
      <c r="D195" s="111">
        <v>1.1751</v>
      </c>
    </row>
    <row r="196" spans="1:4" x14ac:dyDescent="0.25">
      <c r="A196" s="110">
        <v>45842</v>
      </c>
      <c r="B196" s="111">
        <v>1.1778999999999999</v>
      </c>
      <c r="C196" s="111">
        <v>1.1779999999999999</v>
      </c>
      <c r="D196" s="111">
        <v>1.1778</v>
      </c>
    </row>
    <row r="197" spans="1:4" x14ac:dyDescent="0.25">
      <c r="A197" s="110">
        <v>45843</v>
      </c>
      <c r="B197" s="111">
        <v>1.1778999999999999</v>
      </c>
      <c r="C197" s="111">
        <v>1.1779999999999999</v>
      </c>
      <c r="D197" s="111">
        <v>1.1778</v>
      </c>
    </row>
    <row r="198" spans="1:4" x14ac:dyDescent="0.25">
      <c r="A198" s="110">
        <v>45844</v>
      </c>
      <c r="B198" s="111">
        <v>1.1778999999999999</v>
      </c>
      <c r="C198" s="111">
        <v>1.1779999999999999</v>
      </c>
      <c r="D198" s="111">
        <v>1.1778</v>
      </c>
    </row>
    <row r="199" spans="1:4" x14ac:dyDescent="0.25">
      <c r="A199" s="110">
        <v>45845</v>
      </c>
      <c r="B199" s="111">
        <v>1.1716500000000001</v>
      </c>
      <c r="C199" s="111">
        <v>1.1717</v>
      </c>
      <c r="D199" s="111">
        <v>1.1716</v>
      </c>
    </row>
    <row r="200" spans="1:4" x14ac:dyDescent="0.25">
      <c r="A200" s="110">
        <v>45846</v>
      </c>
      <c r="B200" s="111">
        <v>1.1728499999999999</v>
      </c>
      <c r="C200" s="111">
        <v>1.1729000000000001</v>
      </c>
      <c r="D200" s="111">
        <v>1.1728000000000001</v>
      </c>
    </row>
    <row r="201" spans="1:4" x14ac:dyDescent="0.25">
      <c r="A201" s="110">
        <v>45847</v>
      </c>
      <c r="B201" s="111">
        <v>1.1712499999999999</v>
      </c>
      <c r="C201" s="111">
        <v>1.1713</v>
      </c>
      <c r="D201" s="111">
        <v>1.1712</v>
      </c>
    </row>
    <row r="202" spans="1:4" x14ac:dyDescent="0.25">
      <c r="A202" s="110">
        <v>45848</v>
      </c>
      <c r="B202" s="111">
        <v>1.1693</v>
      </c>
      <c r="C202" s="111">
        <v>1.1693</v>
      </c>
      <c r="D202" s="111">
        <v>1.1693</v>
      </c>
    </row>
    <row r="203" spans="1:4" x14ac:dyDescent="0.25">
      <c r="A203" s="110">
        <v>45849</v>
      </c>
      <c r="B203" s="111">
        <v>1.1691499999999999</v>
      </c>
      <c r="C203" s="111">
        <v>1.1692</v>
      </c>
      <c r="D203" s="111">
        <v>1.1691</v>
      </c>
    </row>
    <row r="204" spans="1:4" x14ac:dyDescent="0.25">
      <c r="A204" s="110">
        <v>45850</v>
      </c>
      <c r="B204" s="111">
        <v>1.1691499999999999</v>
      </c>
      <c r="C204" s="111">
        <v>1.1692</v>
      </c>
      <c r="D204" s="111">
        <v>1.1691</v>
      </c>
    </row>
    <row r="205" spans="1:4" x14ac:dyDescent="0.25">
      <c r="A205" s="110">
        <v>45851</v>
      </c>
      <c r="B205" s="111">
        <v>1.1691499999999999</v>
      </c>
      <c r="C205" s="111">
        <v>1.1692</v>
      </c>
      <c r="D205" s="111">
        <v>1.1691</v>
      </c>
    </row>
    <row r="206" spans="1:4" x14ac:dyDescent="0.25">
      <c r="A206" s="110">
        <v>45852</v>
      </c>
      <c r="B206" s="111">
        <v>1.1669499999999999</v>
      </c>
      <c r="C206" s="111">
        <v>1.167</v>
      </c>
      <c r="D206" s="111">
        <v>1.1669</v>
      </c>
    </row>
    <row r="207" spans="1:4" x14ac:dyDescent="0.25">
      <c r="A207" s="110">
        <v>45853</v>
      </c>
      <c r="B207" s="111">
        <v>1.16025</v>
      </c>
      <c r="C207" s="111">
        <v>1.1603000000000001</v>
      </c>
      <c r="D207" s="111">
        <v>1.1601999999999999</v>
      </c>
    </row>
    <row r="208" spans="1:4" x14ac:dyDescent="0.25">
      <c r="A208" s="110">
        <v>45854</v>
      </c>
      <c r="B208" s="111">
        <v>1.1629499999999999</v>
      </c>
      <c r="C208" s="111">
        <v>1.163</v>
      </c>
      <c r="D208" s="111">
        <v>1.1629</v>
      </c>
    </row>
    <row r="209" spans="1:4" x14ac:dyDescent="0.25">
      <c r="A209" s="110">
        <v>45855</v>
      </c>
      <c r="B209" s="111">
        <v>1.1583000000000001</v>
      </c>
      <c r="C209" s="111">
        <v>1.1583000000000001</v>
      </c>
      <c r="D209" s="111">
        <v>1.1583000000000001</v>
      </c>
    </row>
    <row r="210" spans="1:4" x14ac:dyDescent="0.25">
      <c r="A210" s="110">
        <v>45856</v>
      </c>
      <c r="B210" s="111">
        <v>1.16225</v>
      </c>
      <c r="C210" s="111">
        <v>1.1623000000000001</v>
      </c>
      <c r="D210" s="111">
        <v>1.1621999999999999</v>
      </c>
    </row>
    <row r="211" spans="1:4" x14ac:dyDescent="0.25">
      <c r="A211" s="110">
        <v>45857</v>
      </c>
      <c r="B211" s="111">
        <v>1.16225</v>
      </c>
      <c r="C211" s="111">
        <v>1.1623000000000001</v>
      </c>
      <c r="D211" s="111">
        <v>1.1621999999999999</v>
      </c>
    </row>
    <row r="212" spans="1:4" x14ac:dyDescent="0.25">
      <c r="A212" s="110">
        <v>45858</v>
      </c>
      <c r="B212" s="111">
        <v>1.16225</v>
      </c>
      <c r="C212" s="111">
        <v>1.1623000000000001</v>
      </c>
      <c r="D212" s="111">
        <v>1.1621999999999999</v>
      </c>
    </row>
    <row r="213" spans="1:4" x14ac:dyDescent="0.25">
      <c r="A213" s="110">
        <v>45859</v>
      </c>
      <c r="B213" s="111">
        <v>1.1693499999999999</v>
      </c>
      <c r="C213" s="111">
        <v>1.1694</v>
      </c>
      <c r="D213" s="111">
        <v>1.1693</v>
      </c>
    </row>
    <row r="214" spans="1:4" x14ac:dyDescent="0.25">
      <c r="A214" s="110">
        <v>45860</v>
      </c>
      <c r="B214" s="111">
        <v>1.1747000000000001</v>
      </c>
      <c r="C214" s="111">
        <v>1.1747000000000001</v>
      </c>
      <c r="D214" s="111">
        <v>1.1747000000000001</v>
      </c>
    </row>
    <row r="215" spans="1:4" x14ac:dyDescent="0.25">
      <c r="A215" s="110">
        <v>45861</v>
      </c>
      <c r="B215" s="111">
        <v>1.1772499999999999</v>
      </c>
      <c r="C215" s="111">
        <v>1.1773</v>
      </c>
      <c r="D215" s="111">
        <v>1.1772</v>
      </c>
    </row>
    <row r="216" spans="1:4" x14ac:dyDescent="0.25">
      <c r="A216" s="110">
        <v>45862</v>
      </c>
      <c r="B216" s="111">
        <v>1.17645</v>
      </c>
      <c r="C216" s="111">
        <v>1.1765000000000001</v>
      </c>
      <c r="D216" s="111">
        <v>1.1763999999999999</v>
      </c>
    </row>
    <row r="217" spans="1:4" x14ac:dyDescent="0.25">
      <c r="A217" s="110">
        <v>45863</v>
      </c>
      <c r="B217" s="111">
        <v>1.17445</v>
      </c>
      <c r="C217" s="111">
        <v>1.1745000000000001</v>
      </c>
      <c r="D217" s="111">
        <v>1.1744000000000001</v>
      </c>
    </row>
    <row r="218" spans="1:4" x14ac:dyDescent="0.25">
      <c r="A218" s="110">
        <v>45864</v>
      </c>
      <c r="B218" s="111">
        <v>1.17445</v>
      </c>
      <c r="C218" s="111">
        <v>1.1745000000000001</v>
      </c>
      <c r="D218" s="111">
        <v>1.1744000000000001</v>
      </c>
    </row>
    <row r="219" spans="1:4" x14ac:dyDescent="0.25">
      <c r="A219" s="110">
        <v>45865</v>
      </c>
      <c r="B219" s="111">
        <v>1.17445</v>
      </c>
      <c r="C219" s="111">
        <v>1.1745000000000001</v>
      </c>
      <c r="D219" s="111">
        <v>1.1744000000000001</v>
      </c>
    </row>
    <row r="220" spans="1:4" x14ac:dyDescent="0.25">
      <c r="A220" s="110">
        <v>45866</v>
      </c>
      <c r="B220" s="111">
        <v>1.1592</v>
      </c>
      <c r="C220" s="111">
        <v>1.1592</v>
      </c>
      <c r="D220" s="111">
        <v>1.1592</v>
      </c>
    </row>
    <row r="221" spans="1:4" x14ac:dyDescent="0.25">
      <c r="A221" s="110">
        <v>45867</v>
      </c>
      <c r="B221" s="111">
        <v>1.1548499999999999</v>
      </c>
      <c r="C221" s="111">
        <v>1.1549</v>
      </c>
      <c r="D221" s="111">
        <v>1.1548</v>
      </c>
    </row>
    <row r="222" spans="1:4" x14ac:dyDescent="0.25">
      <c r="A222" s="110">
        <v>45868</v>
      </c>
      <c r="B222" s="111">
        <v>1.14375</v>
      </c>
      <c r="C222" s="111">
        <v>1.1437999999999999</v>
      </c>
      <c r="D222" s="111">
        <v>1.1436999999999999</v>
      </c>
    </row>
    <row r="223" spans="1:4" x14ac:dyDescent="0.25">
      <c r="A223" s="110">
        <v>45869</v>
      </c>
      <c r="B223" s="111">
        <v>1.14245</v>
      </c>
      <c r="C223" s="111">
        <v>1.1425000000000001</v>
      </c>
      <c r="D223" s="111">
        <v>1.1424000000000001</v>
      </c>
    </row>
    <row r="224" spans="1:4" x14ac:dyDescent="0.25">
      <c r="A224" s="110">
        <v>45870</v>
      </c>
      <c r="B224" s="111">
        <v>1.1535</v>
      </c>
      <c r="C224" s="111">
        <v>1.1535</v>
      </c>
      <c r="D224" s="111">
        <v>1.1535</v>
      </c>
    </row>
    <row r="225" spans="1:4" x14ac:dyDescent="0.25">
      <c r="A225" s="110">
        <v>45871</v>
      </c>
      <c r="B225" s="111">
        <v>1.1535</v>
      </c>
      <c r="C225" s="111">
        <v>1.1535</v>
      </c>
      <c r="D225" s="111">
        <v>1.1535</v>
      </c>
    </row>
    <row r="226" spans="1:4" x14ac:dyDescent="0.25">
      <c r="A226" s="110">
        <v>45872</v>
      </c>
      <c r="B226" s="111">
        <v>1.1535</v>
      </c>
      <c r="C226" s="111">
        <v>1.1535</v>
      </c>
      <c r="D226" s="111">
        <v>1.1535</v>
      </c>
    </row>
    <row r="227" spans="1:4" x14ac:dyDescent="0.25">
      <c r="A227" s="110">
        <v>45873</v>
      </c>
      <c r="B227" s="111">
        <v>1.1567000000000001</v>
      </c>
      <c r="C227" s="111">
        <v>1.1567000000000001</v>
      </c>
      <c r="D227" s="111">
        <v>1.1567000000000001</v>
      </c>
    </row>
    <row r="228" spans="1:4" x14ac:dyDescent="0.25">
      <c r="A228" s="110">
        <v>45874</v>
      </c>
      <c r="B228" s="111">
        <v>1.1572499999999999</v>
      </c>
      <c r="C228" s="111">
        <v>1.1573</v>
      </c>
      <c r="D228" s="111">
        <v>1.1572</v>
      </c>
    </row>
    <row r="229" spans="1:4" x14ac:dyDescent="0.25">
      <c r="A229" s="110">
        <v>45875</v>
      </c>
      <c r="B229" s="111">
        <v>1.16625</v>
      </c>
      <c r="C229" s="111">
        <v>1.1662999999999999</v>
      </c>
      <c r="D229" s="111">
        <v>1.1661999999999999</v>
      </c>
    </row>
    <row r="230" spans="1:4" x14ac:dyDescent="0.25">
      <c r="A230" s="110">
        <v>45876</v>
      </c>
      <c r="B230" s="111">
        <v>1.16235</v>
      </c>
      <c r="C230" s="111">
        <v>1.1624000000000001</v>
      </c>
      <c r="D230" s="111">
        <v>1.1623000000000001</v>
      </c>
    </row>
    <row r="231" spans="1:4" x14ac:dyDescent="0.25">
      <c r="A231" s="110">
        <v>45877</v>
      </c>
      <c r="B231" s="111">
        <v>1.1655</v>
      </c>
      <c r="C231" s="111">
        <v>1.1655</v>
      </c>
      <c r="D231" s="111">
        <v>1.1655</v>
      </c>
    </row>
    <row r="232" spans="1:4" x14ac:dyDescent="0.25">
      <c r="A232" s="110">
        <v>45878</v>
      </c>
      <c r="B232" s="111">
        <v>1.1655</v>
      </c>
      <c r="C232" s="111">
        <v>1.1655</v>
      </c>
      <c r="D232" s="111">
        <v>1.1655</v>
      </c>
    </row>
    <row r="233" spans="1:4" x14ac:dyDescent="0.25">
      <c r="A233" s="110">
        <v>45879</v>
      </c>
      <c r="B233" s="111">
        <v>1.1655</v>
      </c>
      <c r="C233" s="111">
        <v>1.1655</v>
      </c>
      <c r="D233" s="111">
        <v>1.1655</v>
      </c>
    </row>
    <row r="234" spans="1:4" x14ac:dyDescent="0.25">
      <c r="A234" s="110">
        <v>45880</v>
      </c>
      <c r="B234" s="111">
        <v>1.1611</v>
      </c>
      <c r="C234" s="111">
        <v>1.1611</v>
      </c>
      <c r="D234" s="111">
        <v>1.1611</v>
      </c>
    </row>
    <row r="235" spans="1:4" x14ac:dyDescent="0.25">
      <c r="A235" s="110">
        <v>45881</v>
      </c>
      <c r="B235" s="111">
        <v>1.1669499999999999</v>
      </c>
      <c r="C235" s="111">
        <v>1.167</v>
      </c>
      <c r="D235" s="111">
        <v>1.1669</v>
      </c>
    </row>
    <row r="236" spans="1:4" x14ac:dyDescent="0.25">
      <c r="A236" s="110">
        <v>45882</v>
      </c>
      <c r="B236" s="111">
        <v>1.17</v>
      </c>
      <c r="C236" s="111">
        <v>1.17</v>
      </c>
      <c r="D236" s="111">
        <v>1.17</v>
      </c>
    </row>
    <row r="237" spans="1:4" x14ac:dyDescent="0.25">
      <c r="A237" s="110">
        <v>45883</v>
      </c>
      <c r="B237" s="111">
        <v>1.16405</v>
      </c>
      <c r="C237" s="111">
        <v>1.1640999999999999</v>
      </c>
      <c r="D237" s="111">
        <v>1.1639999999999999</v>
      </c>
    </row>
    <row r="238" spans="1:4" x14ac:dyDescent="0.25">
      <c r="A238" s="110">
        <v>45884</v>
      </c>
      <c r="B238" s="111">
        <v>1.17035</v>
      </c>
      <c r="C238" s="111">
        <v>1.1704000000000001</v>
      </c>
      <c r="D238" s="111">
        <v>1.1702999999999999</v>
      </c>
    </row>
    <row r="239" spans="1:4" x14ac:dyDescent="0.25">
      <c r="A239" s="110">
        <v>45885</v>
      </c>
      <c r="B239" s="111">
        <v>1.17035</v>
      </c>
      <c r="C239" s="111">
        <v>1.1704000000000001</v>
      </c>
      <c r="D239" s="111">
        <v>1.1702999999999999</v>
      </c>
    </row>
    <row r="240" spans="1:4" x14ac:dyDescent="0.25">
      <c r="A240" s="110">
        <v>45886</v>
      </c>
      <c r="B240" s="111">
        <v>1.17035</v>
      </c>
      <c r="C240" s="111">
        <v>1.1704000000000001</v>
      </c>
      <c r="D240" s="111">
        <v>1.1702999999999999</v>
      </c>
    </row>
    <row r="241" spans="1:4" x14ac:dyDescent="0.25">
      <c r="A241" s="110">
        <v>45887</v>
      </c>
      <c r="B241" s="111">
        <v>1.1658999999999999</v>
      </c>
      <c r="C241" s="111">
        <v>1.1658999999999999</v>
      </c>
      <c r="D241" s="111">
        <v>1.1658999999999999</v>
      </c>
    </row>
    <row r="242" spans="1:4" x14ac:dyDescent="0.25">
      <c r="A242" s="110">
        <v>45888</v>
      </c>
      <c r="B242" s="111">
        <v>1.16465</v>
      </c>
      <c r="C242" s="111">
        <v>1.1647000000000001</v>
      </c>
      <c r="D242" s="111">
        <v>1.1646000000000001</v>
      </c>
    </row>
    <row r="243" spans="1:4" x14ac:dyDescent="0.25">
      <c r="A243" s="110">
        <v>45889</v>
      </c>
      <c r="B243" s="111">
        <v>1.1657999999999999</v>
      </c>
      <c r="C243" s="111">
        <v>1.1657999999999999</v>
      </c>
      <c r="D243" s="111">
        <v>1.1657999999999999</v>
      </c>
    </row>
    <row r="244" spans="1:4" x14ac:dyDescent="0.25">
      <c r="A244" s="110">
        <v>45890</v>
      </c>
      <c r="B244" s="111">
        <v>1.1609499999999999</v>
      </c>
      <c r="C244" s="111">
        <v>1.161</v>
      </c>
      <c r="D244" s="111">
        <v>1.1609</v>
      </c>
    </row>
    <row r="245" spans="1:4" x14ac:dyDescent="0.25">
      <c r="A245" s="110">
        <v>45891</v>
      </c>
      <c r="B245" s="111">
        <v>1.1722999999999999</v>
      </c>
      <c r="C245" s="111">
        <v>1.1722999999999999</v>
      </c>
      <c r="D245" s="111">
        <v>1.1722999999999999</v>
      </c>
    </row>
    <row r="246" spans="1:4" x14ac:dyDescent="0.25">
      <c r="A246" s="110">
        <v>45892</v>
      </c>
      <c r="B246" s="111">
        <v>1.1722999999999999</v>
      </c>
      <c r="C246" s="111">
        <v>1.1722999999999999</v>
      </c>
      <c r="D246" s="111">
        <v>1.1722999999999999</v>
      </c>
    </row>
    <row r="247" spans="1:4" x14ac:dyDescent="0.25">
      <c r="A247" s="110">
        <v>45893</v>
      </c>
      <c r="B247" s="111">
        <v>1.1722999999999999</v>
      </c>
      <c r="C247" s="111">
        <v>1.1722999999999999</v>
      </c>
      <c r="D247" s="111">
        <v>1.1722999999999999</v>
      </c>
    </row>
    <row r="248" spans="1:4" x14ac:dyDescent="0.25">
      <c r="A248" s="110">
        <v>45894</v>
      </c>
      <c r="B248" s="111">
        <v>1.16245</v>
      </c>
      <c r="C248" s="111">
        <v>1.1625000000000001</v>
      </c>
      <c r="D248" s="111">
        <v>1.1624000000000001</v>
      </c>
    </row>
    <row r="249" spans="1:4" x14ac:dyDescent="0.25">
      <c r="A249" s="110">
        <v>45895</v>
      </c>
      <c r="B249" s="111">
        <v>1.16435</v>
      </c>
      <c r="C249" s="111">
        <v>1.1644000000000001</v>
      </c>
      <c r="D249" s="111">
        <v>1.1642999999999999</v>
      </c>
    </row>
    <row r="250" spans="1:4" x14ac:dyDescent="0.25">
      <c r="A250" s="110">
        <v>45896</v>
      </c>
      <c r="B250" s="111">
        <v>1.1631</v>
      </c>
      <c r="C250" s="111">
        <v>1.1631</v>
      </c>
      <c r="D250" s="111">
        <v>1.1631</v>
      </c>
    </row>
    <row r="251" spans="1:4" x14ac:dyDescent="0.25">
      <c r="A251" s="110">
        <v>45897</v>
      </c>
      <c r="B251" s="111">
        <v>1.1688000000000001</v>
      </c>
      <c r="C251" s="111">
        <v>1.1688000000000001</v>
      </c>
      <c r="D251" s="111">
        <v>1.1688000000000001</v>
      </c>
    </row>
    <row r="252" spans="1:4" x14ac:dyDescent="0.25">
      <c r="A252" s="110">
        <v>45898</v>
      </c>
      <c r="B252" s="111">
        <v>1.1697500000000001</v>
      </c>
      <c r="C252" s="111">
        <v>1.1698</v>
      </c>
      <c r="D252" s="111">
        <v>1.1697</v>
      </c>
    </row>
    <row r="253" spans="1:4" x14ac:dyDescent="0.25">
      <c r="A253" s="110">
        <v>45899</v>
      </c>
      <c r="B253" s="111">
        <v>1.1697500000000001</v>
      </c>
      <c r="C253" s="111">
        <v>1.1698</v>
      </c>
      <c r="D253" s="111">
        <v>1.1697</v>
      </c>
    </row>
    <row r="254" spans="1:4" x14ac:dyDescent="0.25">
      <c r="A254" s="110">
        <v>45900</v>
      </c>
      <c r="B254" s="111">
        <v>1.1697500000000001</v>
      </c>
      <c r="C254" s="111">
        <v>1.1698</v>
      </c>
      <c r="D254" s="111">
        <v>1.1697</v>
      </c>
    </row>
    <row r="255" spans="1:4" x14ac:dyDescent="0.25">
      <c r="A255" s="110">
        <v>45901</v>
      </c>
      <c r="B255" s="111">
        <v>1.1707000000000001</v>
      </c>
      <c r="C255" s="111">
        <v>1.1707000000000001</v>
      </c>
      <c r="D255" s="111">
        <v>1.1707000000000001</v>
      </c>
    </row>
    <row r="256" spans="1:4" x14ac:dyDescent="0.25">
      <c r="A256" s="110">
        <v>45902</v>
      </c>
      <c r="B256" s="111">
        <v>1.1630499999999999</v>
      </c>
      <c r="C256" s="111">
        <v>1.1631</v>
      </c>
      <c r="D256" s="111">
        <v>1.163</v>
      </c>
    </row>
    <row r="257" spans="1:4" x14ac:dyDescent="0.25">
      <c r="A257" s="110">
        <v>45903</v>
      </c>
      <c r="B257" s="111">
        <v>1.16635</v>
      </c>
      <c r="C257" s="111">
        <v>1.1664000000000001</v>
      </c>
      <c r="D257" s="111">
        <v>1.1662999999999999</v>
      </c>
    </row>
    <row r="258" spans="1:4" x14ac:dyDescent="0.25">
      <c r="A258" s="110">
        <v>45904</v>
      </c>
      <c r="B258" s="111">
        <v>1.16445</v>
      </c>
      <c r="C258" s="111">
        <v>1.1645000000000001</v>
      </c>
      <c r="D258" s="111">
        <v>1.1644000000000001</v>
      </c>
    </row>
    <row r="259" spans="1:4" x14ac:dyDescent="0.25">
      <c r="A259" s="110">
        <v>45905</v>
      </c>
      <c r="B259" s="111">
        <v>1.1717</v>
      </c>
      <c r="C259" s="111">
        <v>1.1717</v>
      </c>
      <c r="D259" s="111">
        <v>1.1717</v>
      </c>
    </row>
    <row r="260" spans="1:4" x14ac:dyDescent="0.25">
      <c r="A260" s="110">
        <v>45906</v>
      </c>
      <c r="B260" s="111">
        <v>1.1717</v>
      </c>
      <c r="C260" s="111">
        <v>1.1717</v>
      </c>
      <c r="D260" s="111">
        <v>1.1717</v>
      </c>
    </row>
    <row r="261" spans="1:4" x14ac:dyDescent="0.25">
      <c r="A261" s="110">
        <v>45907</v>
      </c>
      <c r="B261" s="111">
        <v>1.1717</v>
      </c>
      <c r="C261" s="111">
        <v>1.1717</v>
      </c>
      <c r="D261" s="111">
        <v>1.1717</v>
      </c>
    </row>
    <row r="262" spans="1:4" x14ac:dyDescent="0.25">
      <c r="A262" s="110">
        <v>45908</v>
      </c>
      <c r="B262" s="111">
        <v>1.1756500000000001</v>
      </c>
      <c r="C262" s="111">
        <v>1.1757</v>
      </c>
      <c r="D262" s="111">
        <v>1.1756</v>
      </c>
    </row>
    <row r="263" spans="1:4" x14ac:dyDescent="0.25">
      <c r="A263" s="110">
        <v>45909</v>
      </c>
      <c r="B263" s="111">
        <v>1.17055</v>
      </c>
      <c r="C263" s="111">
        <v>1.1706000000000001</v>
      </c>
      <c r="D263" s="111">
        <v>1.1705000000000001</v>
      </c>
    </row>
    <row r="264" spans="1:4" x14ac:dyDescent="0.25">
      <c r="A264" s="110">
        <v>45910</v>
      </c>
      <c r="B264" s="111">
        <v>1.1704000000000001</v>
      </c>
      <c r="C264" s="111">
        <v>1.1704000000000001</v>
      </c>
      <c r="D264" s="111">
        <v>1.1704000000000001</v>
      </c>
    </row>
    <row r="265" spans="1:4" x14ac:dyDescent="0.25">
      <c r="A265" s="110">
        <v>45911</v>
      </c>
      <c r="B265" s="111">
        <v>1.1737</v>
      </c>
      <c r="C265" s="111">
        <v>1.1737</v>
      </c>
      <c r="D265" s="111">
        <v>1.1737</v>
      </c>
    </row>
    <row r="266" spans="1:4" x14ac:dyDescent="0.25">
      <c r="A266" s="110">
        <v>45912</v>
      </c>
      <c r="B266" s="111">
        <v>1.17405</v>
      </c>
      <c r="C266" s="111">
        <v>1.1740999999999999</v>
      </c>
      <c r="D266" s="111">
        <v>1.1739999999999999</v>
      </c>
    </row>
    <row r="267" spans="1:4" x14ac:dyDescent="0.25">
      <c r="A267" s="110">
        <v>45913</v>
      </c>
      <c r="B267" s="111">
        <v>1.17405</v>
      </c>
      <c r="C267" s="111">
        <v>1.1740999999999999</v>
      </c>
      <c r="D267" s="111">
        <v>1.1739999999999999</v>
      </c>
    </row>
    <row r="268" spans="1:4" x14ac:dyDescent="0.25">
      <c r="A268" s="110">
        <v>45914</v>
      </c>
      <c r="B268" s="111">
        <v>1.17405</v>
      </c>
      <c r="C268" s="111">
        <v>1.1740999999999999</v>
      </c>
      <c r="D268" s="111">
        <v>1.1739999999999999</v>
      </c>
    </row>
    <row r="269" spans="1:4" x14ac:dyDescent="0.25">
      <c r="A269" s="110">
        <v>45915</v>
      </c>
      <c r="B269" s="111">
        <v>1.1769499999999999</v>
      </c>
      <c r="C269" s="111">
        <v>1.177</v>
      </c>
      <c r="D269" s="111">
        <v>1.1769000000000001</v>
      </c>
    </row>
    <row r="270" spans="1:4" x14ac:dyDescent="0.25">
      <c r="A270" s="110">
        <v>45916</v>
      </c>
      <c r="B270" s="111">
        <v>1.1845000000000001</v>
      </c>
      <c r="C270" s="111">
        <v>1.1845000000000001</v>
      </c>
      <c r="D270" s="111">
        <v>1.1845000000000001</v>
      </c>
    </row>
    <row r="271" spans="1:4" x14ac:dyDescent="0.25">
      <c r="A271" s="110">
        <v>45917</v>
      </c>
      <c r="B271" s="111">
        <v>1.18275</v>
      </c>
      <c r="C271" s="111">
        <v>1.1828000000000001</v>
      </c>
      <c r="D271" s="111">
        <v>1.1827000000000001</v>
      </c>
    </row>
    <row r="272" spans="1:4" x14ac:dyDescent="0.25">
      <c r="A272" s="110">
        <v>45918</v>
      </c>
      <c r="B272" s="111">
        <v>1.17875</v>
      </c>
      <c r="C272" s="111">
        <v>1.1788000000000001</v>
      </c>
      <c r="D272" s="111">
        <v>1.1787000000000001</v>
      </c>
    </row>
    <row r="273" spans="1:4" x14ac:dyDescent="0.25">
      <c r="A273" s="110">
        <v>45919</v>
      </c>
      <c r="B273" s="111">
        <v>1.1749000000000001</v>
      </c>
      <c r="C273" s="111">
        <v>1.1749000000000001</v>
      </c>
      <c r="D273" s="111">
        <v>1.1749000000000001</v>
      </c>
    </row>
    <row r="274" spans="1:4" x14ac:dyDescent="0.25">
      <c r="A274" s="110">
        <v>45920</v>
      </c>
      <c r="B274" s="111">
        <v>1.1749000000000001</v>
      </c>
      <c r="C274" s="111">
        <v>1.1749000000000001</v>
      </c>
      <c r="D274" s="111">
        <v>1.1749000000000001</v>
      </c>
    </row>
    <row r="275" spans="1:4" x14ac:dyDescent="0.25">
      <c r="A275" s="110">
        <v>45921</v>
      </c>
      <c r="B275" s="111">
        <v>1.1749000000000001</v>
      </c>
      <c r="C275" s="111">
        <v>1.1749000000000001</v>
      </c>
      <c r="D275" s="111">
        <v>1.1749000000000001</v>
      </c>
    </row>
    <row r="276" spans="1:4" x14ac:dyDescent="0.25">
      <c r="A276" s="110">
        <v>45922</v>
      </c>
      <c r="B276" s="111">
        <v>1.1794500000000001</v>
      </c>
      <c r="C276" s="111">
        <v>1.1795</v>
      </c>
      <c r="D276" s="111">
        <v>1.1794</v>
      </c>
    </row>
    <row r="277" spans="1:4" x14ac:dyDescent="0.25">
      <c r="A277" s="110">
        <v>45923</v>
      </c>
      <c r="B277" s="111">
        <v>1.1812</v>
      </c>
      <c r="C277" s="111">
        <v>1.1812</v>
      </c>
      <c r="D277" s="111">
        <v>1.1812</v>
      </c>
    </row>
    <row r="278" spans="1:4" x14ac:dyDescent="0.25">
      <c r="A278" s="110">
        <v>45924</v>
      </c>
      <c r="B278" s="111">
        <v>1.1735</v>
      </c>
      <c r="C278" s="111">
        <v>1.1735</v>
      </c>
      <c r="D278" s="111">
        <v>1.1735</v>
      </c>
    </row>
    <row r="279" spans="1:4" x14ac:dyDescent="0.25">
      <c r="A279" s="110">
        <v>45925</v>
      </c>
      <c r="B279" s="111">
        <v>1.1654500000000001</v>
      </c>
      <c r="C279" s="111">
        <v>1.1655</v>
      </c>
      <c r="D279" s="111">
        <v>1.1654</v>
      </c>
    </row>
    <row r="280" spans="1:4" x14ac:dyDescent="0.25">
      <c r="A280" s="110">
        <v>45926</v>
      </c>
      <c r="B280" s="111">
        <v>1.17045</v>
      </c>
      <c r="C280" s="111">
        <v>1.1705000000000001</v>
      </c>
      <c r="D280" s="111">
        <v>1.1704000000000001</v>
      </c>
    </row>
    <row r="281" spans="1:4" x14ac:dyDescent="0.25">
      <c r="A281" s="110">
        <v>45927</v>
      </c>
      <c r="B281" s="111">
        <v>1.17045</v>
      </c>
      <c r="C281" s="111">
        <v>1.1705000000000001</v>
      </c>
      <c r="D281" s="111">
        <v>1.1704000000000001</v>
      </c>
    </row>
    <row r="282" spans="1:4" x14ac:dyDescent="0.25">
      <c r="A282" s="110">
        <v>45928</v>
      </c>
      <c r="B282" s="111">
        <v>1.17045</v>
      </c>
      <c r="C282" s="111">
        <v>1.1705000000000001</v>
      </c>
      <c r="D282" s="111">
        <v>1.1704000000000001</v>
      </c>
    </row>
    <row r="283" spans="1:4" x14ac:dyDescent="0.25">
      <c r="A283" s="110">
        <v>45929</v>
      </c>
      <c r="B283" s="111">
        <v>1.1732</v>
      </c>
      <c r="C283" s="111">
        <v>1.1732</v>
      </c>
      <c r="D283" s="111">
        <v>1.1732</v>
      </c>
    </row>
    <row r="284" spans="1:4" x14ac:dyDescent="0.25">
      <c r="A284" s="110">
        <v>45930</v>
      </c>
      <c r="B284" s="111">
        <v>1.1742999999999999</v>
      </c>
      <c r="C284" s="111">
        <v>1.1742999999999999</v>
      </c>
      <c r="D284" s="111">
        <v>1.1742999999999999</v>
      </c>
    </row>
    <row r="285" spans="1:4" x14ac:dyDescent="0.25">
      <c r="A285" s="110">
        <v>45931</v>
      </c>
      <c r="B285" s="111">
        <v>1.1738500000000001</v>
      </c>
      <c r="C285" s="111">
        <v>1.1738999999999999</v>
      </c>
      <c r="D285" s="111">
        <v>1.1738</v>
      </c>
    </row>
    <row r="286" spans="1:4" x14ac:dyDescent="0.25">
      <c r="A286" s="110">
        <v>45932</v>
      </c>
      <c r="B286" s="111">
        <v>1.1720999999999999</v>
      </c>
      <c r="C286" s="111">
        <v>1.1720999999999999</v>
      </c>
      <c r="D286" s="111">
        <v>1.1720999999999999</v>
      </c>
    </row>
    <row r="287" spans="1:4" x14ac:dyDescent="0.25">
      <c r="A287" s="110">
        <v>45933</v>
      </c>
      <c r="B287" s="111">
        <v>1.1738</v>
      </c>
      <c r="C287" s="111">
        <v>1.1738</v>
      </c>
      <c r="D287" s="111">
        <v>1.1738</v>
      </c>
    </row>
    <row r="288" spans="1:4" x14ac:dyDescent="0.25">
      <c r="A288" s="110">
        <v>45934</v>
      </c>
      <c r="B288" s="111">
        <v>1.1738</v>
      </c>
      <c r="C288" s="111">
        <v>1.1738</v>
      </c>
      <c r="D288" s="111">
        <v>1.1738</v>
      </c>
    </row>
    <row r="289" spans="1:4" x14ac:dyDescent="0.25">
      <c r="A289" s="110">
        <v>45935</v>
      </c>
      <c r="B289" s="111">
        <v>1.1738</v>
      </c>
      <c r="C289" s="111">
        <v>1.1738</v>
      </c>
      <c r="D289" s="111">
        <v>1.1738</v>
      </c>
    </row>
    <row r="290" spans="1:4" x14ac:dyDescent="0.25">
      <c r="A290" s="110">
        <v>45936</v>
      </c>
      <c r="B290" s="111">
        <v>1.1710499999999999</v>
      </c>
      <c r="C290" s="111">
        <v>1.1711</v>
      </c>
      <c r="D290" s="111">
        <v>1.171</v>
      </c>
    </row>
    <row r="291" spans="1:4" x14ac:dyDescent="0.25">
      <c r="A291" s="110">
        <v>45937</v>
      </c>
      <c r="B291" s="111">
        <v>1.16605</v>
      </c>
      <c r="C291" s="111">
        <v>1.1660999999999999</v>
      </c>
      <c r="D291" s="111">
        <v>1.1659999999999999</v>
      </c>
    </row>
    <row r="292" spans="1:4" x14ac:dyDescent="0.25">
      <c r="A292" s="110">
        <v>45938</v>
      </c>
      <c r="B292" s="111">
        <v>1.16215</v>
      </c>
      <c r="C292" s="111">
        <v>1.1621999999999999</v>
      </c>
      <c r="D292" s="111">
        <v>1.1620999999999999</v>
      </c>
    </row>
    <row r="293" spans="1:4" x14ac:dyDescent="0.25">
      <c r="A293" s="110">
        <v>45939</v>
      </c>
      <c r="B293" s="111">
        <v>1.15455</v>
      </c>
      <c r="C293" s="111">
        <v>1.1546000000000001</v>
      </c>
      <c r="D293" s="111">
        <v>1.1545000000000001</v>
      </c>
    </row>
    <row r="294" spans="1:4" x14ac:dyDescent="0.25">
      <c r="A294" s="110">
        <v>45940</v>
      </c>
      <c r="B294" s="111">
        <v>1.1611499999999999</v>
      </c>
      <c r="C294" s="111">
        <v>1.1612</v>
      </c>
      <c r="D294" s="111">
        <v>1.1611</v>
      </c>
    </row>
    <row r="295" spans="1:4" x14ac:dyDescent="0.25">
      <c r="A295" s="110">
        <v>45941</v>
      </c>
      <c r="B295" s="111">
        <v>1.1611499999999999</v>
      </c>
      <c r="C295" s="111">
        <v>1.1612</v>
      </c>
      <c r="D295" s="111">
        <v>1.1611</v>
      </c>
    </row>
    <row r="296" spans="1:4" x14ac:dyDescent="0.25">
      <c r="A296" s="110">
        <v>45942</v>
      </c>
      <c r="B296" s="111">
        <v>1.1611499999999999</v>
      </c>
      <c r="C296" s="111">
        <v>1.1612</v>
      </c>
      <c r="D296" s="111">
        <v>1.1611</v>
      </c>
    </row>
    <row r="297" spans="1:4" x14ac:dyDescent="0.25">
      <c r="A297" s="110">
        <v>45943</v>
      </c>
      <c r="B297" s="111">
        <v>1.1569499999999999</v>
      </c>
      <c r="C297" s="111">
        <v>1.157</v>
      </c>
      <c r="D297" s="111">
        <v>1.1569</v>
      </c>
    </row>
    <row r="298" spans="1:4" x14ac:dyDescent="0.25">
      <c r="A298" s="110">
        <v>45944</v>
      </c>
      <c r="B298" s="111">
        <v>1.1606000000000001</v>
      </c>
      <c r="C298" s="111">
        <v>1.1606000000000001</v>
      </c>
      <c r="D298" s="111">
        <v>1.1606000000000001</v>
      </c>
    </row>
    <row r="299" spans="1:4" x14ac:dyDescent="0.25">
      <c r="A299" s="110">
        <v>45945</v>
      </c>
      <c r="B299" s="111">
        <v>1.1631499999999999</v>
      </c>
      <c r="C299" s="111">
        <v>1.1632</v>
      </c>
      <c r="D299" s="111">
        <v>1.1631</v>
      </c>
    </row>
    <row r="300" spans="1:4" x14ac:dyDescent="0.25">
      <c r="A300" s="110">
        <v>45946</v>
      </c>
      <c r="B300" s="111">
        <v>1.1688499999999999</v>
      </c>
      <c r="C300" s="111">
        <v>1.1689000000000001</v>
      </c>
      <c r="D300" s="111">
        <v>1.1688000000000001</v>
      </c>
    </row>
    <row r="301" spans="1:4" x14ac:dyDescent="0.25">
      <c r="A301" s="110">
        <v>45947</v>
      </c>
      <c r="B301" s="111">
        <v>1.16665</v>
      </c>
      <c r="C301" s="111">
        <v>1.1667000000000001</v>
      </c>
      <c r="D301" s="111">
        <v>1.1666000000000001</v>
      </c>
    </row>
    <row r="302" spans="1:4" x14ac:dyDescent="0.25">
      <c r="A302" s="110">
        <v>45948</v>
      </c>
      <c r="B302" s="111">
        <v>1.16665</v>
      </c>
      <c r="C302" s="111">
        <v>1.1667000000000001</v>
      </c>
      <c r="D302" s="111">
        <v>1.1666000000000001</v>
      </c>
    </row>
    <row r="303" spans="1:4" x14ac:dyDescent="0.25">
      <c r="A303" s="110">
        <v>45949</v>
      </c>
      <c r="B303" s="111">
        <v>1.16665</v>
      </c>
      <c r="C303" s="111">
        <v>1.1667000000000001</v>
      </c>
      <c r="D303" s="111">
        <v>1.1666000000000001</v>
      </c>
    </row>
    <row r="304" spans="1:4" x14ac:dyDescent="0.25">
      <c r="A304" s="110">
        <v>45950</v>
      </c>
      <c r="B304" s="111">
        <v>1.16445</v>
      </c>
      <c r="C304" s="111">
        <v>1.1645000000000001</v>
      </c>
      <c r="D304" s="111">
        <v>1.1644000000000001</v>
      </c>
    </row>
    <row r="305" spans="1:4" x14ac:dyDescent="0.25">
      <c r="A305" s="110">
        <v>45951</v>
      </c>
      <c r="B305" s="111">
        <v>1.16055</v>
      </c>
      <c r="C305" s="111">
        <v>1.1606000000000001</v>
      </c>
      <c r="D305" s="111">
        <v>1.1605000000000001</v>
      </c>
    </row>
    <row r="306" spans="1:4" x14ac:dyDescent="0.25">
      <c r="A306" s="110">
        <v>45952</v>
      </c>
      <c r="B306" s="111">
        <v>1.1609499999999999</v>
      </c>
      <c r="C306" s="111">
        <v>1.161</v>
      </c>
      <c r="D306" s="111">
        <v>1.1609</v>
      </c>
    </row>
    <row r="307" spans="1:4" x14ac:dyDescent="0.25">
      <c r="A307" s="110">
        <v>45953</v>
      </c>
      <c r="B307" s="111">
        <v>1.1616500000000001</v>
      </c>
      <c r="C307" s="111">
        <v>1.1617</v>
      </c>
      <c r="D307" s="111">
        <v>1.1616</v>
      </c>
    </row>
    <row r="308" spans="1:4" x14ac:dyDescent="0.25">
      <c r="A308" s="110">
        <v>45954</v>
      </c>
      <c r="B308" s="111">
        <v>1.1626000000000001</v>
      </c>
      <c r="C308" s="111">
        <v>1.1626000000000001</v>
      </c>
      <c r="D308" s="111">
        <v>1.1626000000000001</v>
      </c>
    </row>
    <row r="309" spans="1:4" x14ac:dyDescent="0.25">
      <c r="A309" s="110">
        <v>45955</v>
      </c>
      <c r="B309" s="111">
        <v>1.1626000000000001</v>
      </c>
      <c r="C309" s="111">
        <v>1.1626000000000001</v>
      </c>
      <c r="D309" s="111">
        <v>1.1626000000000001</v>
      </c>
    </row>
    <row r="310" spans="1:4" x14ac:dyDescent="0.25">
      <c r="A310" s="110">
        <v>45956</v>
      </c>
      <c r="B310" s="111">
        <v>1.1626000000000001</v>
      </c>
      <c r="C310" s="111">
        <v>1.1626000000000001</v>
      </c>
      <c r="D310" s="111">
        <v>1.1626000000000001</v>
      </c>
    </row>
    <row r="311" spans="1:4" x14ac:dyDescent="0.25">
      <c r="A311" s="110">
        <v>45957</v>
      </c>
      <c r="B311" s="111">
        <v>1.165</v>
      </c>
      <c r="C311" s="111">
        <v>1.165</v>
      </c>
      <c r="D311" s="111">
        <v>1.165</v>
      </c>
    </row>
    <row r="312" spans="1:4" x14ac:dyDescent="0.25">
      <c r="A312" s="110">
        <v>45958</v>
      </c>
      <c r="B312" s="111">
        <v>1.16615</v>
      </c>
      <c r="C312" s="111">
        <v>1.1661999999999999</v>
      </c>
      <c r="D312" s="111">
        <v>1.1660999999999999</v>
      </c>
    </row>
    <row r="313" spans="1:4" x14ac:dyDescent="0.25">
      <c r="A313" s="110">
        <v>45959</v>
      </c>
      <c r="B313" s="111">
        <v>1.15995</v>
      </c>
      <c r="C313" s="111">
        <v>1.1599999999999999</v>
      </c>
      <c r="D313" s="111">
        <v>1.1598999999999999</v>
      </c>
    </row>
    <row r="314" spans="1:4" x14ac:dyDescent="0.25">
      <c r="A314" s="110">
        <v>45960</v>
      </c>
      <c r="B314" s="111">
        <v>1.1569</v>
      </c>
      <c r="C314" s="111">
        <v>1.1569</v>
      </c>
      <c r="D314" s="111">
        <v>1.1569</v>
      </c>
    </row>
    <row r="315" spans="1:4" x14ac:dyDescent="0.25">
      <c r="A315" s="110">
        <v>45961</v>
      </c>
      <c r="B315" s="111">
        <v>1.15265</v>
      </c>
      <c r="C315" s="111">
        <v>1.1527000000000001</v>
      </c>
      <c r="D315" s="111">
        <v>1.1526000000000001</v>
      </c>
    </row>
    <row r="316" spans="1:4" x14ac:dyDescent="0.25">
      <c r="A316" s="110">
        <v>45962</v>
      </c>
      <c r="B316" s="111">
        <v>1.15265</v>
      </c>
      <c r="C316" s="111">
        <v>1.1527000000000001</v>
      </c>
      <c r="D316" s="111">
        <v>1.1526000000000001</v>
      </c>
    </row>
    <row r="317" spans="1:4" x14ac:dyDescent="0.25">
      <c r="A317" s="110">
        <v>45963</v>
      </c>
      <c r="B317" s="111">
        <v>1.15265</v>
      </c>
      <c r="C317" s="111">
        <v>1.1527000000000001</v>
      </c>
      <c r="D317" s="111">
        <v>1.1526000000000001</v>
      </c>
    </row>
    <row r="318" spans="1:4" x14ac:dyDescent="0.25">
      <c r="A318" s="110">
        <v>45964</v>
      </c>
      <c r="B318" s="111">
        <v>1.1523000000000001</v>
      </c>
      <c r="C318" s="111">
        <v>1.1523000000000001</v>
      </c>
      <c r="D318" s="111">
        <v>1.1523000000000001</v>
      </c>
    </row>
    <row r="319" spans="1:4" x14ac:dyDescent="0.25">
      <c r="A319" s="110">
        <v>45965</v>
      </c>
      <c r="B319" s="111">
        <v>1.1483000000000001</v>
      </c>
      <c r="C319" s="111">
        <v>1.1483000000000001</v>
      </c>
      <c r="D319" s="111">
        <v>1.1483000000000001</v>
      </c>
    </row>
    <row r="320" spans="1:4" x14ac:dyDescent="0.25">
      <c r="A320" s="110">
        <v>45966</v>
      </c>
      <c r="B320" s="111">
        <v>1.1479999999999999</v>
      </c>
      <c r="C320" s="111">
        <v>1.1479999999999999</v>
      </c>
      <c r="D320" s="111">
        <v>1.1479999999999999</v>
      </c>
    </row>
    <row r="321" spans="1:4" x14ac:dyDescent="0.25">
      <c r="A321" s="110">
        <v>45967</v>
      </c>
      <c r="B321" s="111">
        <v>1.1548499999999999</v>
      </c>
      <c r="C321" s="111">
        <v>1.1549</v>
      </c>
      <c r="D321" s="111">
        <v>1.1548</v>
      </c>
    </row>
    <row r="322" spans="1:4" x14ac:dyDescent="0.25">
      <c r="A322" s="110">
        <v>45968</v>
      </c>
      <c r="B322" s="111">
        <v>1.1570499999999999</v>
      </c>
      <c r="C322" s="111">
        <v>1.1571</v>
      </c>
      <c r="D322" s="111">
        <v>1.157</v>
      </c>
    </row>
    <row r="323" spans="1:4" x14ac:dyDescent="0.25">
      <c r="A323" s="110">
        <v>45969</v>
      </c>
      <c r="B323" s="111">
        <v>1.1570499999999999</v>
      </c>
      <c r="C323" s="111">
        <v>1.1571</v>
      </c>
      <c r="D323" s="111">
        <v>1.157</v>
      </c>
    </row>
    <row r="324" spans="1:4" x14ac:dyDescent="0.25">
      <c r="A324" s="110">
        <v>45970</v>
      </c>
      <c r="B324" s="111">
        <v>1.1570499999999999</v>
      </c>
      <c r="C324" s="111">
        <v>1.1571</v>
      </c>
      <c r="D324" s="111">
        <v>1.157</v>
      </c>
    </row>
    <row r="325" spans="1:4" x14ac:dyDescent="0.25">
      <c r="A325" s="110">
        <v>45971</v>
      </c>
      <c r="B325" s="111">
        <v>1.1558999999999999</v>
      </c>
      <c r="C325" s="111">
        <v>1.1558999999999999</v>
      </c>
      <c r="D325" s="111">
        <v>1.1558999999999999</v>
      </c>
    </row>
    <row r="326" spans="1:4" x14ac:dyDescent="0.25">
      <c r="A326" s="110">
        <v>45972</v>
      </c>
      <c r="B326" s="111">
        <v>1.1594500000000001</v>
      </c>
      <c r="C326" s="111">
        <v>1.1595</v>
      </c>
      <c r="D326" s="111">
        <v>1.1594</v>
      </c>
    </row>
    <row r="327" spans="1:4" x14ac:dyDescent="0.25">
      <c r="A327" s="110">
        <v>45973</v>
      </c>
      <c r="B327" s="111">
        <v>1.1592499999999999</v>
      </c>
      <c r="C327" s="111">
        <v>1.1593</v>
      </c>
      <c r="D327" s="111">
        <v>1.1592</v>
      </c>
    </row>
    <row r="328" spans="1:4" x14ac:dyDescent="0.25">
      <c r="A328" s="110">
        <v>45974</v>
      </c>
      <c r="B328" s="111">
        <v>1.1637500000000001</v>
      </c>
      <c r="C328" s="111">
        <v>1.1637999999999999</v>
      </c>
      <c r="D328" s="111">
        <v>1.1637</v>
      </c>
    </row>
    <row r="329" spans="1:4" x14ac:dyDescent="0.25">
      <c r="A329" s="110">
        <v>45975</v>
      </c>
      <c r="B329" s="111">
        <v>1.1616500000000001</v>
      </c>
      <c r="C329" s="111">
        <v>1.1617</v>
      </c>
      <c r="D329" s="111">
        <v>1.1616</v>
      </c>
    </row>
    <row r="330" spans="1:4" x14ac:dyDescent="0.25">
      <c r="A330" s="110">
        <v>45976</v>
      </c>
      <c r="B330" s="111">
        <v>1.1616500000000001</v>
      </c>
      <c r="C330" s="111">
        <v>1.1617</v>
      </c>
      <c r="D330" s="111">
        <v>1.1616</v>
      </c>
    </row>
    <row r="331" spans="1:4" x14ac:dyDescent="0.25">
      <c r="A331" s="110">
        <v>45977</v>
      </c>
      <c r="B331" s="111">
        <v>1.1616500000000001</v>
      </c>
      <c r="C331" s="111">
        <v>1.1617</v>
      </c>
      <c r="D331" s="111">
        <v>1.1616</v>
      </c>
    </row>
    <row r="332" spans="1:4" x14ac:dyDescent="0.25">
      <c r="A332" s="110">
        <v>45978</v>
      </c>
      <c r="B332" s="111">
        <v>1.1592499999999999</v>
      </c>
      <c r="C332" s="111">
        <v>1.1593</v>
      </c>
      <c r="D332" s="111">
        <v>1.1592</v>
      </c>
    </row>
    <row r="333" spans="1:4" x14ac:dyDescent="0.25">
      <c r="A333" s="110">
        <v>45979</v>
      </c>
      <c r="B333" s="111">
        <v>1.15835</v>
      </c>
      <c r="C333" s="111">
        <v>1.1584000000000001</v>
      </c>
      <c r="D333" s="111">
        <v>1.1583000000000001</v>
      </c>
    </row>
    <row r="334" spans="1:4" x14ac:dyDescent="0.25">
      <c r="A334" s="110">
        <v>45980</v>
      </c>
      <c r="B334" s="111">
        <v>1.1533500000000001</v>
      </c>
      <c r="C334" s="111">
        <v>1.1534</v>
      </c>
      <c r="D334" s="111">
        <v>1.1533</v>
      </c>
    </row>
    <row r="335" spans="1:4" x14ac:dyDescent="0.25">
      <c r="A335" s="110">
        <v>45981</v>
      </c>
      <c r="B335" s="111">
        <v>1.1536</v>
      </c>
      <c r="C335" s="111">
        <v>1.1536</v>
      </c>
      <c r="D335" s="111">
        <v>1.1536</v>
      </c>
    </row>
    <row r="336" spans="1:4" x14ac:dyDescent="0.25">
      <c r="A336" s="110">
        <v>45982</v>
      </c>
      <c r="B336" s="111">
        <v>1.1505000000000001</v>
      </c>
      <c r="C336" s="111">
        <v>1.1505000000000001</v>
      </c>
      <c r="D336" s="111">
        <v>1.1505000000000001</v>
      </c>
    </row>
    <row r="337" spans="1:4" x14ac:dyDescent="0.25">
      <c r="A337" s="110">
        <v>45983</v>
      </c>
      <c r="B337" s="111">
        <v>1.1505000000000001</v>
      </c>
      <c r="C337" s="111">
        <v>1.1505000000000001</v>
      </c>
      <c r="D337" s="111">
        <v>1.1505000000000001</v>
      </c>
    </row>
    <row r="338" spans="1:4" x14ac:dyDescent="0.25">
      <c r="A338" s="110">
        <v>45984</v>
      </c>
      <c r="B338" s="111">
        <v>1.1505000000000001</v>
      </c>
      <c r="C338" s="111">
        <v>1.1505000000000001</v>
      </c>
      <c r="D338" s="111">
        <v>1.1505000000000001</v>
      </c>
    </row>
    <row r="339" spans="1:4" x14ac:dyDescent="0.25">
      <c r="A339" s="110">
        <v>45985</v>
      </c>
      <c r="B339" s="111">
        <v>1.15245</v>
      </c>
      <c r="C339" s="111">
        <v>1.1525000000000001</v>
      </c>
      <c r="D339" s="111">
        <v>1.1524000000000001</v>
      </c>
    </row>
    <row r="340" spans="1:4" x14ac:dyDescent="0.25">
      <c r="A340" s="110">
        <v>45986</v>
      </c>
      <c r="B340" s="111">
        <v>1.15805</v>
      </c>
      <c r="C340" s="111">
        <v>1.1580999999999999</v>
      </c>
      <c r="D340" s="111">
        <v>1.1579999999999999</v>
      </c>
    </row>
    <row r="341" spans="1:4" x14ac:dyDescent="0.25">
      <c r="A341" s="110">
        <v>45987</v>
      </c>
      <c r="B341" s="111">
        <v>1.1593500000000001</v>
      </c>
      <c r="C341" s="111">
        <v>1.1594</v>
      </c>
      <c r="D341" s="111">
        <v>1.1593</v>
      </c>
    </row>
    <row r="342" spans="1:4" x14ac:dyDescent="0.25">
      <c r="A342" s="110">
        <v>45988</v>
      </c>
      <c r="B342" s="111">
        <v>1.1593500000000001</v>
      </c>
      <c r="C342" s="111">
        <v>1.1594</v>
      </c>
      <c r="D342" s="111">
        <v>1.1593</v>
      </c>
    </row>
    <row r="343" spans="1:4" x14ac:dyDescent="0.25">
      <c r="A343" s="110">
        <v>45989</v>
      </c>
      <c r="B343" s="111">
        <v>1.16005</v>
      </c>
      <c r="C343" s="111">
        <v>1.1600999999999999</v>
      </c>
      <c r="D343" s="111">
        <v>1.1599999999999999</v>
      </c>
    </row>
    <row r="344" spans="1:4" x14ac:dyDescent="0.25">
      <c r="A344" s="110">
        <v>45990</v>
      </c>
      <c r="B344" s="111">
        <v>1.16005</v>
      </c>
      <c r="C344" s="111">
        <v>1.1600999999999999</v>
      </c>
      <c r="D344" s="111">
        <v>1.1599999999999999</v>
      </c>
    </row>
    <row r="345" spans="1:4" x14ac:dyDescent="0.25">
      <c r="A345" s="110">
        <v>45991</v>
      </c>
      <c r="B345" s="111">
        <v>1.16005</v>
      </c>
      <c r="C345" s="111">
        <v>1.1600999999999999</v>
      </c>
      <c r="D345" s="111">
        <v>1.1599999999999999</v>
      </c>
    </row>
    <row r="346" spans="1:4" x14ac:dyDescent="0.25">
      <c r="A346" s="110">
        <v>45992</v>
      </c>
      <c r="B346" s="111">
        <v>1.1614</v>
      </c>
      <c r="C346" s="111">
        <v>1.1614</v>
      </c>
      <c r="D346" s="111">
        <v>1.1614</v>
      </c>
    </row>
    <row r="347" spans="1:4" x14ac:dyDescent="0.25">
      <c r="A347" s="110">
        <v>45993</v>
      </c>
      <c r="B347" s="111">
        <v>1.1608000000000001</v>
      </c>
      <c r="C347" s="111">
        <v>1.1608000000000001</v>
      </c>
      <c r="D347" s="111">
        <v>1.1608000000000001</v>
      </c>
    </row>
    <row r="348" spans="1:4" x14ac:dyDescent="0.25">
      <c r="A348" s="110">
        <v>45994</v>
      </c>
      <c r="B348" s="111">
        <v>1.1672499999999999</v>
      </c>
      <c r="C348" s="111">
        <v>1.1673</v>
      </c>
      <c r="D348" s="111">
        <v>1.1672</v>
      </c>
    </row>
    <row r="349" spans="1:4" x14ac:dyDescent="0.25">
      <c r="A349" s="110">
        <v>45995</v>
      </c>
      <c r="B349" s="111">
        <v>1.1655</v>
      </c>
      <c r="C349" s="111">
        <v>1.1655</v>
      </c>
      <c r="D349" s="111">
        <v>1.1655</v>
      </c>
    </row>
    <row r="350" spans="1:4" x14ac:dyDescent="0.25">
      <c r="A350" s="110">
        <v>45996</v>
      </c>
      <c r="B350" s="111">
        <v>1.1644000000000001</v>
      </c>
      <c r="C350" s="111">
        <v>1.1644000000000001</v>
      </c>
      <c r="D350" s="111">
        <v>1.1644000000000001</v>
      </c>
    </row>
    <row r="351" spans="1:4" x14ac:dyDescent="0.25">
      <c r="A351" s="110">
        <v>45997</v>
      </c>
      <c r="B351" s="111">
        <v>1.1644000000000001</v>
      </c>
      <c r="C351" s="111">
        <v>1.1644000000000001</v>
      </c>
      <c r="D351" s="111">
        <v>1.1644000000000001</v>
      </c>
    </row>
    <row r="352" spans="1:4" x14ac:dyDescent="0.25">
      <c r="A352" s="110">
        <v>45998</v>
      </c>
      <c r="B352" s="111">
        <v>1.1644000000000001</v>
      </c>
      <c r="C352" s="111">
        <v>1.1644000000000001</v>
      </c>
      <c r="D352" s="111">
        <v>1.1644000000000001</v>
      </c>
    </row>
    <row r="353" spans="1:4" x14ac:dyDescent="0.25">
      <c r="A353" s="110">
        <v>45999</v>
      </c>
      <c r="B353" s="111">
        <v>1.1638500000000001</v>
      </c>
      <c r="C353" s="111">
        <v>1.1638999999999999</v>
      </c>
      <c r="D353" s="111">
        <v>1.1637999999999999</v>
      </c>
    </row>
    <row r="354" spans="1:4" x14ac:dyDescent="0.25">
      <c r="A354" s="110">
        <v>46000</v>
      </c>
      <c r="B354" s="111">
        <v>1.1623000000000001</v>
      </c>
      <c r="C354" s="111">
        <v>1.1623000000000001</v>
      </c>
      <c r="D354" s="111">
        <v>1.1623000000000001</v>
      </c>
    </row>
    <row r="355" spans="1:4" x14ac:dyDescent="0.25">
      <c r="A355" s="110">
        <v>46001</v>
      </c>
      <c r="B355" s="111">
        <v>1.1658500000000001</v>
      </c>
      <c r="C355" s="111">
        <v>1.1658999999999999</v>
      </c>
      <c r="D355" s="111">
        <v>1.1657999999999999</v>
      </c>
    </row>
    <row r="356" spans="1:4" x14ac:dyDescent="0.25">
      <c r="A356" s="110">
        <v>46002</v>
      </c>
      <c r="B356" s="111">
        <v>1.1754</v>
      </c>
      <c r="C356" s="111">
        <v>1.1754</v>
      </c>
      <c r="D356" s="111">
        <v>1.1754</v>
      </c>
    </row>
    <row r="357" spans="1:4" x14ac:dyDescent="0.25">
      <c r="A357" s="110">
        <v>46003</v>
      </c>
      <c r="B357" s="111">
        <v>1.1746000000000001</v>
      </c>
      <c r="C357" s="111">
        <v>1.1746000000000001</v>
      </c>
      <c r="D357" s="111">
        <v>1.1746000000000001</v>
      </c>
    </row>
    <row r="358" spans="1:4" x14ac:dyDescent="0.25">
      <c r="A358" s="110">
        <v>46004</v>
      </c>
      <c r="B358" s="111">
        <v>1.1746000000000001</v>
      </c>
      <c r="C358" s="111">
        <v>1.1746000000000001</v>
      </c>
      <c r="D358" s="111">
        <v>1.1746000000000001</v>
      </c>
    </row>
    <row r="359" spans="1:4" x14ac:dyDescent="0.25">
      <c r="A359" s="110">
        <v>46005</v>
      </c>
      <c r="B359" s="111">
        <v>1.1746000000000001</v>
      </c>
      <c r="C359" s="111">
        <v>1.1746000000000001</v>
      </c>
      <c r="D359" s="111">
        <v>1.1746000000000001</v>
      </c>
    </row>
    <row r="360" spans="1:4" x14ac:dyDescent="0.25">
      <c r="A360" s="110">
        <v>46006</v>
      </c>
      <c r="B360" s="111">
        <v>1.17415</v>
      </c>
      <c r="C360" s="111">
        <v>1.1741999999999999</v>
      </c>
      <c r="D360" s="111">
        <v>1.1740999999999999</v>
      </c>
    </row>
    <row r="361" spans="1:4" x14ac:dyDescent="0.25">
      <c r="A361" s="110">
        <v>46007</v>
      </c>
      <c r="B361" s="111">
        <v>1.1751499999999999</v>
      </c>
      <c r="C361" s="111">
        <v>1.1752</v>
      </c>
      <c r="D361" s="111">
        <v>1.1751</v>
      </c>
    </row>
    <row r="362" spans="1:4" x14ac:dyDescent="0.25">
      <c r="A362" s="110">
        <v>46008</v>
      </c>
      <c r="B362" s="111">
        <v>1.1744000000000001</v>
      </c>
      <c r="C362" s="111">
        <v>1.1744000000000001</v>
      </c>
      <c r="D362" s="111">
        <v>1.1744000000000001</v>
      </c>
    </row>
    <row r="363" spans="1:4" x14ac:dyDescent="0.25">
      <c r="A363" s="110">
        <v>46009</v>
      </c>
      <c r="B363" s="111">
        <v>1.1719999999999999</v>
      </c>
      <c r="C363" s="111">
        <v>1.1719999999999999</v>
      </c>
      <c r="D363" s="111">
        <v>1.1719999999999999</v>
      </c>
    </row>
    <row r="364" spans="1:4" x14ac:dyDescent="0.25">
      <c r="A364" s="110">
        <v>46010</v>
      </c>
      <c r="B364" s="111">
        <v>1.1721999999999999</v>
      </c>
      <c r="C364" s="111">
        <v>1.1721999999999999</v>
      </c>
      <c r="D364" s="111">
        <v>1.1721999999999999</v>
      </c>
    </row>
    <row r="365" spans="1:4" x14ac:dyDescent="0.25">
      <c r="A365" s="110">
        <v>46011</v>
      </c>
      <c r="B365" s="111">
        <v>1.1721999999999999</v>
      </c>
      <c r="C365" s="111">
        <v>1.1721999999999999</v>
      </c>
      <c r="D365" s="111">
        <v>1.1721999999999999</v>
      </c>
    </row>
    <row r="366" spans="1:4" x14ac:dyDescent="0.25">
      <c r="A366" s="110">
        <v>46012</v>
      </c>
      <c r="B366" s="111">
        <v>1.1721999999999999</v>
      </c>
      <c r="C366" s="111">
        <v>1.1721999999999999</v>
      </c>
      <c r="D366" s="111">
        <v>1.1721999999999999</v>
      </c>
    </row>
    <row r="367" spans="1:4" x14ac:dyDescent="0.25">
      <c r="A367" s="110">
        <v>46013</v>
      </c>
      <c r="B367" s="111">
        <v>1.1753</v>
      </c>
      <c r="C367" s="111">
        <v>1.1753</v>
      </c>
      <c r="D367" s="111">
        <v>1.1753</v>
      </c>
    </row>
    <row r="368" spans="1:4" x14ac:dyDescent="0.25">
      <c r="A368" s="110">
        <v>46014</v>
      </c>
      <c r="B368" s="111">
        <v>1.1778500000000001</v>
      </c>
      <c r="C368" s="111">
        <v>1.1778999999999999</v>
      </c>
      <c r="D368" s="111">
        <v>1.1778</v>
      </c>
    </row>
    <row r="369" spans="1:4" x14ac:dyDescent="0.25">
      <c r="A369" s="110">
        <v>46015</v>
      </c>
      <c r="B369" s="111">
        <v>1.1778999999999999</v>
      </c>
      <c r="C369" s="111">
        <v>1.1778999999999999</v>
      </c>
      <c r="D369" s="111">
        <v>1.1778999999999999</v>
      </c>
    </row>
    <row r="370" spans="1:4" x14ac:dyDescent="0.25">
      <c r="A370" s="110">
        <v>46016</v>
      </c>
      <c r="B370" s="111">
        <v>1.1782999999999999</v>
      </c>
      <c r="C370" s="111">
        <v>1.1792</v>
      </c>
      <c r="D370" s="111">
        <v>1.1774</v>
      </c>
    </row>
    <row r="371" spans="1:4" x14ac:dyDescent="0.25">
      <c r="A371" s="110">
        <v>46017</v>
      </c>
      <c r="B371" s="111">
        <v>1.1773</v>
      </c>
      <c r="C371" s="111">
        <v>1.1773</v>
      </c>
      <c r="D371" s="111">
        <v>1.1773</v>
      </c>
    </row>
    <row r="372" spans="1:4" x14ac:dyDescent="0.25">
      <c r="A372" s="110">
        <v>46018</v>
      </c>
      <c r="B372" s="111">
        <v>1.1773</v>
      </c>
      <c r="C372" s="111">
        <v>1.1773</v>
      </c>
      <c r="D372" s="111">
        <v>1.1773</v>
      </c>
    </row>
    <row r="373" spans="1:4" x14ac:dyDescent="0.25">
      <c r="A373" s="110">
        <v>46019</v>
      </c>
      <c r="B373" s="111">
        <v>1.1773</v>
      </c>
      <c r="C373" s="111">
        <v>1.1773</v>
      </c>
      <c r="D373" s="111">
        <v>1.1773</v>
      </c>
    </row>
    <row r="374" spans="1:4" x14ac:dyDescent="0.25">
      <c r="A374" s="110">
        <v>46020</v>
      </c>
      <c r="B374" s="111">
        <v>1.1758</v>
      </c>
      <c r="C374" s="111">
        <v>1.1758</v>
      </c>
      <c r="D374" s="111">
        <v>1.1758</v>
      </c>
    </row>
    <row r="375" spans="1:4" x14ac:dyDescent="0.25">
      <c r="A375" s="110">
        <v>46021</v>
      </c>
      <c r="B375" s="111">
        <v>1.1750499999999999</v>
      </c>
      <c r="C375" s="111">
        <v>1.1751</v>
      </c>
      <c r="D375" s="111">
        <v>1.175</v>
      </c>
    </row>
    <row r="376" spans="1:4" ht="15.75" thickBot="1" x14ac:dyDescent="0.3">
      <c r="A376" s="110">
        <v>46022</v>
      </c>
      <c r="B376" s="111">
        <v>1.1734500000000001</v>
      </c>
      <c r="C376" s="111">
        <v>1.1735</v>
      </c>
      <c r="D376" s="111">
        <v>1.1734</v>
      </c>
    </row>
    <row r="377" spans="1:4" ht="15.75" thickTop="1" x14ac:dyDescent="0.25">
      <c r="A377" s="4" t="s">
        <v>7</v>
      </c>
      <c r="B377" s="5">
        <f>+SUBTOTAL(101,B12:B376)</f>
        <v>1.1303634246575349</v>
      </c>
      <c r="C377" s="5">
        <f>+SUBTOTAL(101,C12:C376)</f>
        <v>1.1304047945205475</v>
      </c>
      <c r="D377" s="5">
        <f>+SUBTOTAL(101,D12:D376)</f>
        <v>1.1303220547945196</v>
      </c>
    </row>
  </sheetData>
  <mergeCells count="4">
    <mergeCell ref="A7:D7"/>
    <mergeCell ref="A8:D8"/>
    <mergeCell ref="A9:D9"/>
    <mergeCell ref="C10:D10"/>
  </mergeCells>
  <hyperlinks>
    <hyperlink ref="A2" location="Índice!A1" display="Índice" xr:uid="{C1CA36F9-928E-4E78-BB45-0730B66C277D}"/>
    <hyperlink ref="B4" r:id="rId2" xr:uid="{891237DA-0454-4BCA-8C3D-631614403248}"/>
  </hyperlinks>
  <pageMargins left="0.7" right="0.7" top="0.75" bottom="0.75" header="0.3" footer="0.3"/>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57B61-8088-46A6-B78D-F74FB193DF4A}">
  <sheetPr>
    <tabColor theme="3" tint="0.79998168889431442"/>
  </sheetPr>
  <dimension ref="A2:G378"/>
  <sheetViews>
    <sheetView showGridLines="0" workbookViewId="0">
      <selection activeCell="A2" sqref="A2"/>
    </sheetView>
  </sheetViews>
  <sheetFormatPr baseColWidth="10" defaultRowHeight="15" x14ac:dyDescent="0.25"/>
  <cols>
    <col min="2" max="2" width="14.42578125" customWidth="1"/>
    <col min="3" max="3" width="15.5703125" customWidth="1"/>
    <col min="4" max="4" width="15.7109375" customWidth="1"/>
    <col min="6" max="6" width="17.5703125" bestFit="1" customWidth="1"/>
    <col min="7" max="7" width="18.7109375" bestFit="1" customWidth="1"/>
  </cols>
  <sheetData>
    <row r="2" spans="1:7" x14ac:dyDescent="0.25">
      <c r="A2" s="65" t="s">
        <v>23</v>
      </c>
    </row>
    <row r="4" spans="1:7" x14ac:dyDescent="0.25">
      <c r="A4" t="s">
        <v>544</v>
      </c>
      <c r="B4" s="6" t="s">
        <v>311</v>
      </c>
    </row>
    <row r="5" spans="1:7" x14ac:dyDescent="0.25">
      <c r="A5" t="s">
        <v>545</v>
      </c>
      <c r="B5" s="56">
        <v>46101</v>
      </c>
    </row>
    <row r="8" spans="1:7" ht="15" customHeight="1" x14ac:dyDescent="0.25">
      <c r="A8" s="150" t="s">
        <v>0</v>
      </c>
      <c r="B8" s="150"/>
      <c r="C8" s="150"/>
      <c r="D8" s="150"/>
    </row>
    <row r="9" spans="1:7" x14ac:dyDescent="0.25">
      <c r="A9" s="150" t="s">
        <v>172</v>
      </c>
      <c r="B9" s="150"/>
      <c r="C9" s="150"/>
      <c r="D9" s="150"/>
    </row>
    <row r="10" spans="1:7" ht="15" customHeight="1" x14ac:dyDescent="0.25">
      <c r="A10" s="151" t="s">
        <v>394</v>
      </c>
      <c r="B10" s="151"/>
      <c r="C10" s="151"/>
      <c r="D10" s="151"/>
    </row>
    <row r="11" spans="1:7" ht="15" customHeight="1" x14ac:dyDescent="0.25">
      <c r="A11" s="48"/>
      <c r="B11" s="48" t="s">
        <v>2</v>
      </c>
      <c r="C11" s="150" t="s">
        <v>171</v>
      </c>
      <c r="D11" s="150"/>
    </row>
    <row r="12" spans="1:7" ht="24" x14ac:dyDescent="0.25">
      <c r="A12" s="107" t="s">
        <v>3</v>
      </c>
      <c r="B12" s="108" t="s">
        <v>4</v>
      </c>
      <c r="C12" s="108" t="s">
        <v>5</v>
      </c>
      <c r="D12" s="109" t="s">
        <v>6</v>
      </c>
    </row>
    <row r="13" spans="1:7" x14ac:dyDescent="0.25">
      <c r="A13" s="112">
        <v>45658</v>
      </c>
      <c r="B13" s="113">
        <v>6.3597000000000002E-3</v>
      </c>
      <c r="C13" s="113">
        <v>6.3499999999999997E-3</v>
      </c>
      <c r="D13" s="113">
        <v>6.3693999999999999E-3</v>
      </c>
      <c r="F13" s="1" t="s">
        <v>8</v>
      </c>
      <c r="G13" t="s">
        <v>22</v>
      </c>
    </row>
    <row r="14" spans="1:7" x14ac:dyDescent="0.25">
      <c r="A14" s="112">
        <v>45659</v>
      </c>
      <c r="B14" s="113">
        <v>6.3477000000000004E-3</v>
      </c>
      <c r="C14" s="113">
        <v>6.3474999999999998E-3</v>
      </c>
      <c r="D14" s="113">
        <v>6.3479000000000001E-3</v>
      </c>
      <c r="F14" s="2" t="s">
        <v>10</v>
      </c>
      <c r="G14" s="3">
        <v>6.386132258064516E-3</v>
      </c>
    </row>
    <row r="15" spans="1:7" x14ac:dyDescent="0.25">
      <c r="A15" s="112">
        <v>45660</v>
      </c>
      <c r="B15" s="113">
        <v>6.3615E-3</v>
      </c>
      <c r="C15" s="113">
        <v>6.3613000000000003E-3</v>
      </c>
      <c r="D15" s="113">
        <v>6.3616999999999996E-3</v>
      </c>
      <c r="F15" s="2" t="s">
        <v>11</v>
      </c>
      <c r="G15" s="3">
        <v>6.5943321428571433E-3</v>
      </c>
    </row>
    <row r="16" spans="1:7" x14ac:dyDescent="0.25">
      <c r="A16" s="112">
        <v>45661</v>
      </c>
      <c r="B16" s="113">
        <v>6.3615E-3</v>
      </c>
      <c r="C16" s="113">
        <v>6.3613000000000003E-3</v>
      </c>
      <c r="D16" s="113">
        <v>6.3616999999999996E-3</v>
      </c>
      <c r="F16" s="2" t="s">
        <v>12</v>
      </c>
      <c r="G16" s="3">
        <v>6.7047903225806458E-3</v>
      </c>
    </row>
    <row r="17" spans="1:7" x14ac:dyDescent="0.25">
      <c r="A17" s="112">
        <v>45662</v>
      </c>
      <c r="B17" s="113">
        <v>6.3615E-3</v>
      </c>
      <c r="C17" s="113">
        <v>6.3613000000000003E-3</v>
      </c>
      <c r="D17" s="113">
        <v>6.3616999999999996E-3</v>
      </c>
      <c r="F17" s="2" t="s">
        <v>13</v>
      </c>
      <c r="G17" s="3">
        <v>6.9335600000000018E-3</v>
      </c>
    </row>
    <row r="18" spans="1:7" x14ac:dyDescent="0.25">
      <c r="A18" s="112">
        <v>45663</v>
      </c>
      <c r="B18" s="113">
        <v>6.3496000000000004E-3</v>
      </c>
      <c r="C18" s="113">
        <v>6.3492000000000002E-3</v>
      </c>
      <c r="D18" s="113">
        <v>6.3499999999999997E-3</v>
      </c>
      <c r="F18" s="2" t="s">
        <v>14</v>
      </c>
      <c r="G18" s="3">
        <v>6.9114838709677428E-3</v>
      </c>
    </row>
    <row r="19" spans="1:7" x14ac:dyDescent="0.25">
      <c r="A19" s="112">
        <v>45664</v>
      </c>
      <c r="B19" s="113">
        <v>6.3347000000000004E-3</v>
      </c>
      <c r="C19" s="113">
        <v>6.3343000000000002E-3</v>
      </c>
      <c r="D19" s="113">
        <v>6.3350999999999998E-3</v>
      </c>
      <c r="F19" s="2" t="s">
        <v>15</v>
      </c>
      <c r="G19" s="3">
        <v>6.9160633333333324E-3</v>
      </c>
    </row>
    <row r="20" spans="1:7" x14ac:dyDescent="0.25">
      <c r="A20" s="112">
        <v>45665</v>
      </c>
      <c r="B20" s="113">
        <v>6.3093000000000003E-3</v>
      </c>
      <c r="C20" s="113">
        <v>6.3090999999999998E-3</v>
      </c>
      <c r="D20" s="113">
        <v>6.3095E-3</v>
      </c>
      <c r="F20" s="2" t="s">
        <v>16</v>
      </c>
      <c r="G20" s="3">
        <v>6.7989709677419349E-3</v>
      </c>
    </row>
    <row r="21" spans="1:7" x14ac:dyDescent="0.25">
      <c r="A21" s="112">
        <v>45666</v>
      </c>
      <c r="B21" s="113">
        <v>6.3255000000000004E-3</v>
      </c>
      <c r="C21" s="113">
        <v>6.3251000000000002E-3</v>
      </c>
      <c r="D21" s="113">
        <v>6.3258999999999998E-3</v>
      </c>
      <c r="F21" s="2" t="s">
        <v>17</v>
      </c>
      <c r="G21" s="3">
        <v>6.7828612903225796E-3</v>
      </c>
    </row>
    <row r="22" spans="1:7" x14ac:dyDescent="0.25">
      <c r="A22" s="112">
        <v>45667</v>
      </c>
      <c r="B22" s="113">
        <v>6.3317E-3</v>
      </c>
      <c r="C22" s="113">
        <v>6.3315000000000003E-3</v>
      </c>
      <c r="D22" s="113">
        <v>6.3318999999999997E-3</v>
      </c>
      <c r="F22" s="2" t="s">
        <v>18</v>
      </c>
      <c r="G22" s="3">
        <v>6.7604700000000002E-3</v>
      </c>
    </row>
    <row r="23" spans="1:7" x14ac:dyDescent="0.25">
      <c r="A23" s="112">
        <v>45668</v>
      </c>
      <c r="B23" s="113">
        <v>6.3317E-3</v>
      </c>
      <c r="C23" s="113">
        <v>6.3315000000000003E-3</v>
      </c>
      <c r="D23" s="113">
        <v>6.3318999999999997E-3</v>
      </c>
      <c r="F23" s="2" t="s">
        <v>19</v>
      </c>
      <c r="G23" s="3">
        <v>6.6126677419354862E-3</v>
      </c>
    </row>
    <row r="24" spans="1:7" x14ac:dyDescent="0.25">
      <c r="A24" s="112">
        <v>45669</v>
      </c>
      <c r="B24" s="113">
        <v>6.3317E-3</v>
      </c>
      <c r="C24" s="113">
        <v>6.3315000000000003E-3</v>
      </c>
      <c r="D24" s="113">
        <v>6.3318999999999997E-3</v>
      </c>
      <c r="F24" s="2" t="s">
        <v>20</v>
      </c>
      <c r="G24" s="3">
        <v>6.4489333333333336E-3</v>
      </c>
    </row>
    <row r="25" spans="1:7" x14ac:dyDescent="0.25">
      <c r="A25" s="112">
        <v>45670</v>
      </c>
      <c r="B25" s="113">
        <v>6.3483000000000003E-3</v>
      </c>
      <c r="C25" s="113">
        <v>6.3479000000000001E-3</v>
      </c>
      <c r="D25" s="113">
        <v>6.3487999999999999E-3</v>
      </c>
      <c r="F25" s="2" t="s">
        <v>21</v>
      </c>
      <c r="G25" s="3">
        <v>6.4088387096774219E-3</v>
      </c>
    </row>
    <row r="26" spans="1:7" x14ac:dyDescent="0.25">
      <c r="A26" s="112">
        <v>45671</v>
      </c>
      <c r="B26" s="113">
        <v>6.3280999999999997E-3</v>
      </c>
      <c r="C26" s="113">
        <v>6.3279E-3</v>
      </c>
      <c r="D26" s="113">
        <v>6.3283000000000002E-3</v>
      </c>
      <c r="F26" s="2" t="s">
        <v>9</v>
      </c>
      <c r="G26" s="3">
        <v>6.688192328767122E-3</v>
      </c>
    </row>
    <row r="27" spans="1:7" x14ac:dyDescent="0.25">
      <c r="A27" s="112">
        <v>45672</v>
      </c>
      <c r="B27" s="113">
        <v>6.3907E-3</v>
      </c>
      <c r="C27" s="113">
        <v>6.3905000000000003E-3</v>
      </c>
      <c r="D27" s="113">
        <v>6.391E-3</v>
      </c>
    </row>
    <row r="28" spans="1:7" x14ac:dyDescent="0.25">
      <c r="A28" s="112">
        <v>45673</v>
      </c>
      <c r="B28" s="113">
        <v>6.4371999999999997E-3</v>
      </c>
      <c r="C28" s="113">
        <v>6.437E-3</v>
      </c>
      <c r="D28" s="113">
        <v>6.4374000000000002E-3</v>
      </c>
    </row>
    <row r="29" spans="1:7" x14ac:dyDescent="0.25">
      <c r="A29" s="112">
        <v>45674</v>
      </c>
      <c r="B29" s="113">
        <v>6.4023999999999999E-3</v>
      </c>
      <c r="C29" s="113">
        <v>6.4019999999999997E-3</v>
      </c>
      <c r="D29" s="113">
        <v>6.4028000000000002E-3</v>
      </c>
    </row>
    <row r="30" spans="1:7" x14ac:dyDescent="0.25">
      <c r="A30" s="112">
        <v>45675</v>
      </c>
      <c r="B30" s="113">
        <v>6.4023999999999999E-3</v>
      </c>
      <c r="C30" s="113">
        <v>6.4019999999999997E-3</v>
      </c>
      <c r="D30" s="113">
        <v>6.4028000000000002E-3</v>
      </c>
    </row>
    <row r="31" spans="1:7" x14ac:dyDescent="0.25">
      <c r="A31" s="112">
        <v>45676</v>
      </c>
      <c r="B31" s="113">
        <v>6.4023999999999999E-3</v>
      </c>
      <c r="C31" s="113">
        <v>6.4019999999999997E-3</v>
      </c>
      <c r="D31" s="113">
        <v>6.4028000000000002E-3</v>
      </c>
    </row>
    <row r="32" spans="1:7" x14ac:dyDescent="0.25">
      <c r="A32" s="112">
        <v>45677</v>
      </c>
      <c r="B32" s="113">
        <v>6.4197000000000004E-3</v>
      </c>
      <c r="C32" s="113">
        <v>6.4193000000000002E-3</v>
      </c>
      <c r="D32" s="113">
        <v>6.4200999999999998E-3</v>
      </c>
    </row>
    <row r="33" spans="1:4" x14ac:dyDescent="0.25">
      <c r="A33" s="112">
        <v>45678</v>
      </c>
      <c r="B33" s="113">
        <v>6.4298000000000003E-3</v>
      </c>
      <c r="C33" s="113">
        <v>6.4295999999999997E-3</v>
      </c>
      <c r="D33" s="113">
        <v>6.43E-3</v>
      </c>
    </row>
    <row r="34" spans="1:4" x14ac:dyDescent="0.25">
      <c r="A34" s="112">
        <v>45679</v>
      </c>
      <c r="B34" s="113">
        <v>6.3857999999999996E-3</v>
      </c>
      <c r="C34" s="113">
        <v>6.3856E-3</v>
      </c>
      <c r="D34" s="113">
        <v>6.3860999999999996E-3</v>
      </c>
    </row>
    <row r="35" spans="1:4" x14ac:dyDescent="0.25">
      <c r="A35" s="112">
        <v>45680</v>
      </c>
      <c r="B35" s="113">
        <v>6.4115999999999999E-3</v>
      </c>
      <c r="C35" s="113">
        <v>6.4114000000000003E-3</v>
      </c>
      <c r="D35" s="113">
        <v>6.4118999999999999E-3</v>
      </c>
    </row>
    <row r="36" spans="1:4" x14ac:dyDescent="0.25">
      <c r="A36" s="112">
        <v>45681</v>
      </c>
      <c r="B36" s="113">
        <v>6.4104000000000001E-3</v>
      </c>
      <c r="C36" s="113">
        <v>6.4101999999999996E-3</v>
      </c>
      <c r="D36" s="113">
        <v>6.4105999999999998E-3</v>
      </c>
    </row>
    <row r="37" spans="1:4" x14ac:dyDescent="0.25">
      <c r="A37" s="112">
        <v>45682</v>
      </c>
      <c r="B37" s="113">
        <v>6.4104000000000001E-3</v>
      </c>
      <c r="C37" s="113">
        <v>6.4101999999999996E-3</v>
      </c>
      <c r="D37" s="113">
        <v>6.4105999999999998E-3</v>
      </c>
    </row>
    <row r="38" spans="1:4" x14ac:dyDescent="0.25">
      <c r="A38" s="112">
        <v>45683</v>
      </c>
      <c r="B38" s="113">
        <v>6.4104000000000001E-3</v>
      </c>
      <c r="C38" s="113">
        <v>6.4101999999999996E-3</v>
      </c>
      <c r="D38" s="113">
        <v>6.4105999999999998E-3</v>
      </c>
    </row>
    <row r="39" spans="1:4" x14ac:dyDescent="0.25">
      <c r="A39" s="112">
        <v>45684</v>
      </c>
      <c r="B39" s="113">
        <v>6.4764000000000002E-3</v>
      </c>
      <c r="C39" s="113">
        <v>6.4761999999999997E-3</v>
      </c>
      <c r="D39" s="113">
        <v>6.4765999999999999E-3</v>
      </c>
    </row>
    <row r="40" spans="1:4" x14ac:dyDescent="0.25">
      <c r="A40" s="112">
        <v>45685</v>
      </c>
      <c r="B40" s="113">
        <v>6.4244000000000002E-3</v>
      </c>
      <c r="C40" s="113">
        <v>6.4241999999999997E-3</v>
      </c>
      <c r="D40" s="113">
        <v>6.4245999999999999E-3</v>
      </c>
    </row>
    <row r="41" spans="1:4" x14ac:dyDescent="0.25">
      <c r="A41" s="112">
        <v>45686</v>
      </c>
      <c r="B41" s="113">
        <v>6.4467999999999999E-3</v>
      </c>
      <c r="C41" s="113">
        <v>6.4466000000000002E-3</v>
      </c>
      <c r="D41" s="113">
        <v>6.4469999999999996E-3</v>
      </c>
    </row>
    <row r="42" spans="1:4" x14ac:dyDescent="0.25">
      <c r="A42" s="112">
        <v>45687</v>
      </c>
      <c r="B42" s="113">
        <v>6.4792000000000001E-3</v>
      </c>
      <c r="C42" s="113">
        <v>6.4787000000000004E-3</v>
      </c>
      <c r="D42" s="113">
        <v>6.4796000000000003E-3</v>
      </c>
    </row>
    <row r="43" spans="1:4" x14ac:dyDescent="0.25">
      <c r="A43" s="112">
        <v>45688</v>
      </c>
      <c r="B43" s="113">
        <v>6.4476000000000004E-3</v>
      </c>
      <c r="C43" s="113">
        <v>6.4473999999999998E-3</v>
      </c>
      <c r="D43" s="113">
        <v>6.4478000000000001E-3</v>
      </c>
    </row>
    <row r="44" spans="1:4" x14ac:dyDescent="0.25">
      <c r="A44" s="112">
        <v>45689</v>
      </c>
      <c r="B44" s="113">
        <v>6.4476000000000004E-3</v>
      </c>
      <c r="C44" s="113">
        <v>6.4473999999999998E-3</v>
      </c>
      <c r="D44" s="113">
        <v>6.4478000000000001E-3</v>
      </c>
    </row>
    <row r="45" spans="1:4" x14ac:dyDescent="0.25">
      <c r="A45" s="112">
        <v>45690</v>
      </c>
      <c r="B45" s="113">
        <v>6.4476000000000004E-3</v>
      </c>
      <c r="C45" s="113">
        <v>6.4473999999999998E-3</v>
      </c>
      <c r="D45" s="113">
        <v>6.4478000000000001E-3</v>
      </c>
    </row>
    <row r="46" spans="1:4" x14ac:dyDescent="0.25">
      <c r="A46" s="112">
        <v>45691</v>
      </c>
      <c r="B46" s="113">
        <v>6.4521999999999999E-3</v>
      </c>
      <c r="C46" s="113">
        <v>6.4520000000000003E-3</v>
      </c>
      <c r="D46" s="113">
        <v>6.4523999999999996E-3</v>
      </c>
    </row>
    <row r="47" spans="1:4" x14ac:dyDescent="0.25">
      <c r="A47" s="112">
        <v>45692</v>
      </c>
      <c r="B47" s="113">
        <v>6.4831000000000003E-3</v>
      </c>
      <c r="C47" s="113">
        <v>6.4828999999999998E-3</v>
      </c>
      <c r="D47" s="113">
        <v>6.4834000000000003E-3</v>
      </c>
    </row>
    <row r="48" spans="1:4" x14ac:dyDescent="0.25">
      <c r="A48" s="112">
        <v>45693</v>
      </c>
      <c r="B48" s="113">
        <v>6.5649000000000002E-3</v>
      </c>
      <c r="C48" s="113">
        <v>6.5646000000000003E-3</v>
      </c>
      <c r="D48" s="113">
        <v>6.5650999999999999E-3</v>
      </c>
    </row>
    <row r="49" spans="1:4" x14ac:dyDescent="0.25">
      <c r="A49" s="112">
        <v>45694</v>
      </c>
      <c r="B49" s="113">
        <v>6.6046999999999998E-3</v>
      </c>
      <c r="C49" s="113">
        <v>6.6045000000000001E-3</v>
      </c>
      <c r="D49" s="113">
        <v>6.6049999999999998E-3</v>
      </c>
    </row>
    <row r="50" spans="1:4" x14ac:dyDescent="0.25">
      <c r="A50" s="112">
        <v>45695</v>
      </c>
      <c r="B50" s="113">
        <v>6.6032E-3</v>
      </c>
      <c r="C50" s="113">
        <v>6.6027999999999998E-3</v>
      </c>
      <c r="D50" s="113">
        <v>6.6036999999999997E-3</v>
      </c>
    </row>
    <row r="51" spans="1:4" x14ac:dyDescent="0.25">
      <c r="A51" s="112">
        <v>45696</v>
      </c>
      <c r="B51" s="113">
        <v>6.6032E-3</v>
      </c>
      <c r="C51" s="113">
        <v>6.6027999999999998E-3</v>
      </c>
      <c r="D51" s="113">
        <v>6.6036999999999997E-3</v>
      </c>
    </row>
    <row r="52" spans="1:4" x14ac:dyDescent="0.25">
      <c r="A52" s="112">
        <v>45697</v>
      </c>
      <c r="B52" s="113">
        <v>6.6032E-3</v>
      </c>
      <c r="C52" s="113">
        <v>6.6027999999999998E-3</v>
      </c>
      <c r="D52" s="113">
        <v>6.6036999999999997E-3</v>
      </c>
    </row>
    <row r="53" spans="1:4" x14ac:dyDescent="0.25">
      <c r="A53" s="112">
        <v>45698</v>
      </c>
      <c r="B53" s="113">
        <v>6.5759E-3</v>
      </c>
      <c r="C53" s="113">
        <v>6.5759E-3</v>
      </c>
      <c r="D53" s="113">
        <v>6.5759E-3</v>
      </c>
    </row>
    <row r="54" spans="1:4" x14ac:dyDescent="0.25">
      <c r="A54" s="112">
        <v>45699</v>
      </c>
      <c r="B54" s="113">
        <v>6.5601000000000001E-3</v>
      </c>
      <c r="C54" s="113">
        <v>6.5598999999999996E-3</v>
      </c>
      <c r="D54" s="113">
        <v>6.5602999999999998E-3</v>
      </c>
    </row>
    <row r="55" spans="1:4" x14ac:dyDescent="0.25">
      <c r="A55" s="112">
        <v>45700</v>
      </c>
      <c r="B55" s="113">
        <v>6.4789000000000001E-3</v>
      </c>
      <c r="C55" s="113">
        <v>6.4787000000000004E-3</v>
      </c>
      <c r="D55" s="113">
        <v>6.4792000000000001E-3</v>
      </c>
    </row>
    <row r="56" spans="1:4" x14ac:dyDescent="0.25">
      <c r="A56" s="112">
        <v>45701</v>
      </c>
      <c r="B56" s="113">
        <v>6.5247999999999999E-3</v>
      </c>
      <c r="C56" s="113">
        <v>6.5243999999999996E-3</v>
      </c>
      <c r="D56" s="113">
        <v>6.5252000000000001E-3</v>
      </c>
    </row>
    <row r="57" spans="1:4" x14ac:dyDescent="0.25">
      <c r="A57" s="112">
        <v>45702</v>
      </c>
      <c r="B57" s="113">
        <v>6.5652999999999996E-3</v>
      </c>
      <c r="C57" s="113">
        <v>6.5650999999999999E-3</v>
      </c>
      <c r="D57" s="113">
        <v>6.5655000000000002E-3</v>
      </c>
    </row>
    <row r="58" spans="1:4" x14ac:dyDescent="0.25">
      <c r="A58" s="112">
        <v>45703</v>
      </c>
      <c r="B58" s="113">
        <v>6.5652999999999996E-3</v>
      </c>
      <c r="C58" s="113">
        <v>6.5650999999999999E-3</v>
      </c>
      <c r="D58" s="113">
        <v>6.5655000000000002E-3</v>
      </c>
    </row>
    <row r="59" spans="1:4" x14ac:dyDescent="0.25">
      <c r="A59" s="112">
        <v>45704</v>
      </c>
      <c r="B59" s="113">
        <v>6.5652999999999996E-3</v>
      </c>
      <c r="C59" s="113">
        <v>6.5650999999999999E-3</v>
      </c>
      <c r="D59" s="113">
        <v>6.5655000000000002E-3</v>
      </c>
    </row>
    <row r="60" spans="1:4" x14ac:dyDescent="0.25">
      <c r="A60" s="112">
        <v>45705</v>
      </c>
      <c r="B60" s="113">
        <v>6.6055999999999997E-3</v>
      </c>
      <c r="C60" s="113">
        <v>6.6054E-3</v>
      </c>
      <c r="D60" s="113">
        <v>6.6058000000000002E-3</v>
      </c>
    </row>
    <row r="61" spans="1:4" x14ac:dyDescent="0.25">
      <c r="A61" s="112">
        <v>45706</v>
      </c>
      <c r="B61" s="113">
        <v>6.5786999999999998E-3</v>
      </c>
      <c r="C61" s="113">
        <v>6.5785000000000001E-3</v>
      </c>
      <c r="D61" s="113">
        <v>6.5789000000000004E-3</v>
      </c>
    </row>
    <row r="62" spans="1:4" x14ac:dyDescent="0.25">
      <c r="A62" s="112">
        <v>45707</v>
      </c>
      <c r="B62" s="113">
        <v>6.6100000000000004E-3</v>
      </c>
      <c r="C62" s="113">
        <v>6.6100000000000004E-3</v>
      </c>
      <c r="D62" s="113">
        <v>6.6100000000000004E-3</v>
      </c>
    </row>
    <row r="63" spans="1:4" x14ac:dyDescent="0.25">
      <c r="A63" s="112">
        <v>45708</v>
      </c>
      <c r="B63" s="113">
        <v>6.6829000000000003E-3</v>
      </c>
      <c r="C63" s="113">
        <v>6.6826999999999998E-3</v>
      </c>
      <c r="D63" s="113">
        <v>6.6831E-3</v>
      </c>
    </row>
    <row r="64" spans="1:4" x14ac:dyDescent="0.25">
      <c r="A64" s="112">
        <v>45709</v>
      </c>
      <c r="B64" s="113">
        <v>6.7048000000000003E-3</v>
      </c>
      <c r="C64" s="113">
        <v>6.7045999999999998E-3</v>
      </c>
      <c r="D64" s="113">
        <v>6.7051000000000003E-3</v>
      </c>
    </row>
    <row r="65" spans="1:4" x14ac:dyDescent="0.25">
      <c r="A65" s="112">
        <v>45710</v>
      </c>
      <c r="B65" s="113">
        <v>6.7048000000000003E-3</v>
      </c>
      <c r="C65" s="113">
        <v>6.7045999999999998E-3</v>
      </c>
      <c r="D65" s="113">
        <v>6.7051000000000003E-3</v>
      </c>
    </row>
    <row r="66" spans="1:4" x14ac:dyDescent="0.25">
      <c r="A66" s="112">
        <v>45711</v>
      </c>
      <c r="B66" s="113">
        <v>6.7048000000000003E-3</v>
      </c>
      <c r="C66" s="113">
        <v>6.7045999999999998E-3</v>
      </c>
      <c r="D66" s="113">
        <v>6.7051000000000003E-3</v>
      </c>
    </row>
    <row r="67" spans="1:4" x14ac:dyDescent="0.25">
      <c r="A67" s="112">
        <v>45712</v>
      </c>
      <c r="B67" s="113">
        <v>6.6847E-3</v>
      </c>
      <c r="C67" s="113">
        <v>6.6844000000000001E-3</v>
      </c>
      <c r="D67" s="113">
        <v>6.6848999999999997E-3</v>
      </c>
    </row>
    <row r="68" spans="1:4" x14ac:dyDescent="0.25">
      <c r="A68" s="112">
        <v>45713</v>
      </c>
      <c r="B68" s="113">
        <v>6.7038999999999996E-3</v>
      </c>
      <c r="C68" s="113">
        <v>6.7036999999999999E-3</v>
      </c>
      <c r="D68" s="113">
        <v>6.7041999999999996E-3</v>
      </c>
    </row>
    <row r="69" spans="1:4" x14ac:dyDescent="0.25">
      <c r="A69" s="112">
        <v>45714</v>
      </c>
      <c r="B69" s="113">
        <v>6.7156000000000004E-3</v>
      </c>
      <c r="C69" s="113">
        <v>6.7153999999999998E-3</v>
      </c>
      <c r="D69" s="113">
        <v>6.7159000000000003E-3</v>
      </c>
    </row>
    <row r="70" spans="1:4" x14ac:dyDescent="0.25">
      <c r="A70" s="112">
        <v>45715</v>
      </c>
      <c r="B70" s="113">
        <v>6.6601999999999998E-3</v>
      </c>
      <c r="C70" s="113">
        <v>6.6600000000000001E-3</v>
      </c>
      <c r="D70" s="113">
        <v>6.6604000000000003E-3</v>
      </c>
    </row>
    <row r="71" spans="1:4" x14ac:dyDescent="0.25">
      <c r="A71" s="112">
        <v>45716</v>
      </c>
      <c r="B71" s="113">
        <v>6.6400000000000001E-3</v>
      </c>
      <c r="C71" s="113">
        <v>6.6400000000000001E-3</v>
      </c>
      <c r="D71" s="113">
        <v>6.6400000000000001E-3</v>
      </c>
    </row>
    <row r="72" spans="1:4" x14ac:dyDescent="0.25">
      <c r="A72" s="112">
        <v>45717</v>
      </c>
      <c r="B72" s="113">
        <v>6.6400000000000001E-3</v>
      </c>
      <c r="C72" s="113">
        <v>6.6400000000000001E-3</v>
      </c>
      <c r="D72" s="113">
        <v>6.6400000000000001E-3</v>
      </c>
    </row>
    <row r="73" spans="1:4" x14ac:dyDescent="0.25">
      <c r="A73" s="112">
        <v>45718</v>
      </c>
      <c r="B73" s="113">
        <v>6.6400000000000001E-3</v>
      </c>
      <c r="C73" s="113">
        <v>6.6400000000000001E-3</v>
      </c>
      <c r="D73" s="113">
        <v>6.6400000000000001E-3</v>
      </c>
    </row>
    <row r="74" spans="1:4" x14ac:dyDescent="0.25">
      <c r="A74" s="112">
        <v>45719</v>
      </c>
      <c r="B74" s="113">
        <v>6.6606E-3</v>
      </c>
      <c r="C74" s="113">
        <v>6.6604000000000003E-3</v>
      </c>
      <c r="D74" s="113">
        <v>6.6607999999999997E-3</v>
      </c>
    </row>
    <row r="75" spans="1:4" x14ac:dyDescent="0.25">
      <c r="A75" s="112">
        <v>45720</v>
      </c>
      <c r="B75" s="113">
        <v>6.7066000000000001E-3</v>
      </c>
      <c r="C75" s="113">
        <v>6.7064000000000004E-3</v>
      </c>
      <c r="D75" s="113">
        <v>6.7069E-3</v>
      </c>
    </row>
    <row r="76" spans="1:4" x14ac:dyDescent="0.25">
      <c r="A76" s="112">
        <v>45721</v>
      </c>
      <c r="B76" s="113">
        <v>6.7146999999999997E-3</v>
      </c>
      <c r="C76" s="113">
        <v>6.7145E-3</v>
      </c>
      <c r="D76" s="113">
        <v>6.7149999999999996E-3</v>
      </c>
    </row>
    <row r="77" spans="1:4" x14ac:dyDescent="0.25">
      <c r="A77" s="112">
        <v>45722</v>
      </c>
      <c r="B77" s="113">
        <v>6.7641999999999997E-3</v>
      </c>
      <c r="C77" s="113">
        <v>6.764E-3</v>
      </c>
      <c r="D77" s="113">
        <v>6.7644999999999997E-3</v>
      </c>
    </row>
    <row r="78" spans="1:4" x14ac:dyDescent="0.25">
      <c r="A78" s="112">
        <v>45723</v>
      </c>
      <c r="B78" s="113">
        <v>6.7597000000000004E-3</v>
      </c>
      <c r="C78" s="113">
        <v>6.7593999999999996E-3</v>
      </c>
      <c r="D78" s="113">
        <v>6.7599000000000001E-3</v>
      </c>
    </row>
    <row r="79" spans="1:4" x14ac:dyDescent="0.25">
      <c r="A79" s="112">
        <v>45724</v>
      </c>
      <c r="B79" s="113">
        <v>6.7597000000000004E-3</v>
      </c>
      <c r="C79" s="113">
        <v>6.7593999999999996E-3</v>
      </c>
      <c r="D79" s="113">
        <v>6.7599000000000001E-3</v>
      </c>
    </row>
    <row r="80" spans="1:4" x14ac:dyDescent="0.25">
      <c r="A80" s="112">
        <v>45725</v>
      </c>
      <c r="B80" s="113">
        <v>6.7597000000000004E-3</v>
      </c>
      <c r="C80" s="113">
        <v>6.7593999999999996E-3</v>
      </c>
      <c r="D80" s="113">
        <v>6.7599000000000001E-3</v>
      </c>
    </row>
    <row r="81" spans="1:4" x14ac:dyDescent="0.25">
      <c r="A81" s="112">
        <v>45726</v>
      </c>
      <c r="B81" s="113">
        <v>6.7889999999999999E-3</v>
      </c>
      <c r="C81" s="113">
        <v>6.7888000000000002E-3</v>
      </c>
      <c r="D81" s="113">
        <v>6.7892999999999998E-3</v>
      </c>
    </row>
    <row r="82" spans="1:4" x14ac:dyDescent="0.25">
      <c r="A82" s="112">
        <v>45727</v>
      </c>
      <c r="B82" s="113">
        <v>6.7615000000000001E-3</v>
      </c>
      <c r="C82" s="113">
        <v>6.7612999999999996E-3</v>
      </c>
      <c r="D82" s="113">
        <v>6.7616999999999998E-3</v>
      </c>
    </row>
    <row r="83" spans="1:4" x14ac:dyDescent="0.25">
      <c r="A83" s="112">
        <v>45728</v>
      </c>
      <c r="B83" s="113">
        <v>6.7419000000000003E-3</v>
      </c>
      <c r="C83" s="113">
        <v>6.7416999999999998E-3</v>
      </c>
      <c r="D83" s="113">
        <v>6.7421E-3</v>
      </c>
    </row>
    <row r="84" spans="1:4" x14ac:dyDescent="0.25">
      <c r="A84" s="112">
        <v>45729</v>
      </c>
      <c r="B84" s="113">
        <v>6.7692999999999998E-3</v>
      </c>
      <c r="C84" s="113">
        <v>6.7691000000000001E-3</v>
      </c>
      <c r="D84" s="113">
        <v>6.7695000000000003E-3</v>
      </c>
    </row>
    <row r="85" spans="1:4" x14ac:dyDescent="0.25">
      <c r="A85" s="112">
        <v>45730</v>
      </c>
      <c r="B85" s="113">
        <v>6.7314999999999996E-3</v>
      </c>
      <c r="C85" s="113">
        <v>6.7311999999999997E-3</v>
      </c>
      <c r="D85" s="113">
        <v>6.7317000000000002E-3</v>
      </c>
    </row>
    <row r="86" spans="1:4" x14ac:dyDescent="0.25">
      <c r="A86" s="112">
        <v>45731</v>
      </c>
      <c r="B86" s="113">
        <v>6.7314999999999996E-3</v>
      </c>
      <c r="C86" s="113">
        <v>6.7311999999999997E-3</v>
      </c>
      <c r="D86" s="113">
        <v>6.7317000000000002E-3</v>
      </c>
    </row>
    <row r="87" spans="1:4" x14ac:dyDescent="0.25">
      <c r="A87" s="112">
        <v>45732</v>
      </c>
      <c r="B87" s="113">
        <v>6.7314999999999996E-3</v>
      </c>
      <c r="C87" s="113">
        <v>6.7311999999999997E-3</v>
      </c>
      <c r="D87" s="113">
        <v>6.7317000000000002E-3</v>
      </c>
    </row>
    <row r="88" spans="1:4" x14ac:dyDescent="0.25">
      <c r="A88" s="112">
        <v>45733</v>
      </c>
      <c r="B88" s="113">
        <v>6.7016999999999997E-3</v>
      </c>
      <c r="C88" s="113">
        <v>6.7015E-3</v>
      </c>
      <c r="D88" s="113">
        <v>6.7019000000000002E-3</v>
      </c>
    </row>
    <row r="89" spans="1:4" x14ac:dyDescent="0.25">
      <c r="A89" s="112">
        <v>45734</v>
      </c>
      <c r="B89" s="113">
        <v>6.7016999999999997E-3</v>
      </c>
      <c r="C89" s="113">
        <v>6.7015E-3</v>
      </c>
      <c r="D89" s="113">
        <v>6.7019000000000002E-3</v>
      </c>
    </row>
    <row r="90" spans="1:4" x14ac:dyDescent="0.25">
      <c r="A90" s="112">
        <v>45735</v>
      </c>
      <c r="B90" s="113">
        <v>6.7172000000000004E-3</v>
      </c>
      <c r="C90" s="113">
        <v>6.7168000000000002E-3</v>
      </c>
      <c r="D90" s="113">
        <v>6.7177000000000001E-3</v>
      </c>
    </row>
    <row r="91" spans="1:4" x14ac:dyDescent="0.25">
      <c r="A91" s="112">
        <v>45736</v>
      </c>
      <c r="B91" s="113">
        <v>6.7169999999999999E-3</v>
      </c>
      <c r="C91" s="113">
        <v>6.7168000000000002E-3</v>
      </c>
      <c r="D91" s="113">
        <v>6.7172000000000004E-3</v>
      </c>
    </row>
    <row r="92" spans="1:4" x14ac:dyDescent="0.25">
      <c r="A92" s="112">
        <v>45737</v>
      </c>
      <c r="B92" s="113">
        <v>6.7020999999999999E-3</v>
      </c>
      <c r="C92" s="113">
        <v>6.7019000000000002E-3</v>
      </c>
      <c r="D92" s="113">
        <v>6.7023999999999999E-3</v>
      </c>
    </row>
    <row r="93" spans="1:4" x14ac:dyDescent="0.25">
      <c r="A93" s="112">
        <v>45738</v>
      </c>
      <c r="B93" s="113">
        <v>6.7020999999999999E-3</v>
      </c>
      <c r="C93" s="113">
        <v>6.7019000000000002E-3</v>
      </c>
      <c r="D93" s="113">
        <v>6.7023999999999999E-3</v>
      </c>
    </row>
    <row r="94" spans="1:4" x14ac:dyDescent="0.25">
      <c r="A94" s="112">
        <v>45739</v>
      </c>
      <c r="B94" s="113">
        <v>6.7020999999999999E-3</v>
      </c>
      <c r="C94" s="113">
        <v>6.7019000000000002E-3</v>
      </c>
      <c r="D94" s="113">
        <v>6.7023999999999999E-3</v>
      </c>
    </row>
    <row r="95" spans="1:4" x14ac:dyDescent="0.25">
      <c r="A95" s="112">
        <v>45740</v>
      </c>
      <c r="B95" s="113">
        <v>6.6414000000000004E-3</v>
      </c>
      <c r="C95" s="113">
        <v>6.6408999999999999E-3</v>
      </c>
      <c r="D95" s="113">
        <v>6.6417999999999998E-3</v>
      </c>
    </row>
    <row r="96" spans="1:4" x14ac:dyDescent="0.25">
      <c r="A96" s="112">
        <v>45741</v>
      </c>
      <c r="B96" s="113">
        <v>6.6753000000000003E-3</v>
      </c>
      <c r="C96" s="113">
        <v>6.6750999999999998E-3</v>
      </c>
      <c r="D96" s="113">
        <v>6.6755E-3</v>
      </c>
    </row>
    <row r="97" spans="1:4" x14ac:dyDescent="0.25">
      <c r="A97" s="112">
        <v>45742</v>
      </c>
      <c r="B97" s="113">
        <v>6.6464999999999996E-3</v>
      </c>
      <c r="C97" s="113">
        <v>6.6461999999999997E-3</v>
      </c>
      <c r="D97" s="113">
        <v>6.6467000000000002E-3</v>
      </c>
    </row>
    <row r="98" spans="1:4" x14ac:dyDescent="0.25">
      <c r="A98" s="112">
        <v>45743</v>
      </c>
      <c r="B98" s="113">
        <v>6.6169999999999996E-3</v>
      </c>
      <c r="C98" s="113">
        <v>6.6167999999999999E-3</v>
      </c>
      <c r="D98" s="113">
        <v>6.6172000000000002E-3</v>
      </c>
    </row>
    <row r="99" spans="1:4" x14ac:dyDescent="0.25">
      <c r="A99" s="112">
        <v>45744</v>
      </c>
      <c r="B99" s="113">
        <v>6.6682E-3</v>
      </c>
      <c r="C99" s="113">
        <v>6.6680000000000003E-3</v>
      </c>
      <c r="D99" s="113">
        <v>6.6683999999999997E-3</v>
      </c>
    </row>
    <row r="100" spans="1:4" x14ac:dyDescent="0.25">
      <c r="A100" s="112">
        <v>45745</v>
      </c>
      <c r="B100" s="113">
        <v>6.6682E-3</v>
      </c>
      <c r="C100" s="113">
        <v>6.6680000000000003E-3</v>
      </c>
      <c r="D100" s="113">
        <v>6.6683999999999997E-3</v>
      </c>
    </row>
    <row r="101" spans="1:4" x14ac:dyDescent="0.25">
      <c r="A101" s="112">
        <v>45746</v>
      </c>
      <c r="B101" s="113">
        <v>6.6682E-3</v>
      </c>
      <c r="C101" s="113">
        <v>6.6680000000000003E-3</v>
      </c>
      <c r="D101" s="113">
        <v>6.6683999999999997E-3</v>
      </c>
    </row>
    <row r="102" spans="1:4" x14ac:dyDescent="0.25">
      <c r="A102" s="112">
        <v>45747</v>
      </c>
      <c r="B102" s="113">
        <v>6.6584000000000001E-3</v>
      </c>
      <c r="C102" s="113">
        <v>6.6582000000000004E-3</v>
      </c>
      <c r="D102" s="113">
        <v>6.6585999999999998E-3</v>
      </c>
    </row>
    <row r="103" spans="1:4" x14ac:dyDescent="0.25">
      <c r="A103" s="112">
        <v>45748</v>
      </c>
      <c r="B103" s="113">
        <v>6.6940999999999997E-3</v>
      </c>
      <c r="C103" s="113">
        <v>6.6937999999999998E-3</v>
      </c>
      <c r="D103" s="113">
        <v>6.6943000000000003E-3</v>
      </c>
    </row>
    <row r="104" spans="1:4" x14ac:dyDescent="0.25">
      <c r="A104" s="112">
        <v>45749</v>
      </c>
      <c r="B104" s="113">
        <v>6.6673000000000001E-3</v>
      </c>
      <c r="C104" s="113">
        <v>6.6670999999999996E-3</v>
      </c>
      <c r="D104" s="113">
        <v>6.6674999999999998E-3</v>
      </c>
    </row>
    <row r="105" spans="1:4" x14ac:dyDescent="0.25">
      <c r="A105" s="112">
        <v>45750</v>
      </c>
      <c r="B105" s="113">
        <v>6.8284000000000001E-3</v>
      </c>
      <c r="C105" s="113">
        <v>6.8282000000000004E-3</v>
      </c>
      <c r="D105" s="113">
        <v>6.8287E-3</v>
      </c>
    </row>
    <row r="106" spans="1:4" x14ac:dyDescent="0.25">
      <c r="A106" s="112">
        <v>45751</v>
      </c>
      <c r="B106" s="113">
        <v>6.8060999999999998E-3</v>
      </c>
      <c r="C106" s="113">
        <v>6.8059000000000001E-3</v>
      </c>
      <c r="D106" s="113">
        <v>6.8063999999999998E-3</v>
      </c>
    </row>
    <row r="107" spans="1:4" x14ac:dyDescent="0.25">
      <c r="A107" s="112">
        <v>45752</v>
      </c>
      <c r="B107" s="113">
        <v>6.8060999999999998E-3</v>
      </c>
      <c r="C107" s="113">
        <v>6.8059000000000001E-3</v>
      </c>
      <c r="D107" s="113">
        <v>6.8063999999999998E-3</v>
      </c>
    </row>
    <row r="108" spans="1:4" x14ac:dyDescent="0.25">
      <c r="A108" s="112">
        <v>45753</v>
      </c>
      <c r="B108" s="113">
        <v>6.8060999999999998E-3</v>
      </c>
      <c r="C108" s="113">
        <v>6.8059000000000001E-3</v>
      </c>
      <c r="D108" s="113">
        <v>6.8063999999999998E-3</v>
      </c>
    </row>
    <row r="109" spans="1:4" x14ac:dyDescent="0.25">
      <c r="A109" s="112">
        <v>45754</v>
      </c>
      <c r="B109" s="113">
        <v>6.7657999999999998E-3</v>
      </c>
      <c r="C109" s="113">
        <v>6.7654000000000004E-3</v>
      </c>
      <c r="D109" s="113">
        <v>6.7663000000000003E-3</v>
      </c>
    </row>
    <row r="110" spans="1:4" x14ac:dyDescent="0.25">
      <c r="A110" s="112">
        <v>45755</v>
      </c>
      <c r="B110" s="113">
        <v>6.8288999999999997E-3</v>
      </c>
      <c r="C110" s="113">
        <v>6.8287E-3</v>
      </c>
      <c r="D110" s="113">
        <v>6.8291999999999997E-3</v>
      </c>
    </row>
    <row r="111" spans="1:4" x14ac:dyDescent="0.25">
      <c r="A111" s="112">
        <v>45756</v>
      </c>
      <c r="B111" s="113">
        <v>6.7777999999999996E-3</v>
      </c>
      <c r="C111" s="113">
        <v>6.7773E-3</v>
      </c>
      <c r="D111" s="113">
        <v>6.7781999999999999E-3</v>
      </c>
    </row>
    <row r="112" spans="1:4" x14ac:dyDescent="0.25">
      <c r="A112" s="112">
        <v>45757</v>
      </c>
      <c r="B112" s="113">
        <v>6.9192000000000004E-3</v>
      </c>
      <c r="C112" s="113">
        <v>6.9189000000000004E-3</v>
      </c>
      <c r="D112" s="113">
        <v>6.9194E-3</v>
      </c>
    </row>
    <row r="113" spans="1:4" x14ac:dyDescent="0.25">
      <c r="A113" s="112">
        <v>45758</v>
      </c>
      <c r="B113" s="113">
        <v>6.9521000000000001E-3</v>
      </c>
      <c r="C113" s="113">
        <v>6.9515999999999996E-3</v>
      </c>
      <c r="D113" s="113">
        <v>6.9525999999999998E-3</v>
      </c>
    </row>
    <row r="114" spans="1:4" x14ac:dyDescent="0.25">
      <c r="A114" s="112">
        <v>45759</v>
      </c>
      <c r="B114" s="113">
        <v>6.9521000000000001E-3</v>
      </c>
      <c r="C114" s="113">
        <v>6.9515999999999996E-3</v>
      </c>
      <c r="D114" s="113">
        <v>6.9525999999999998E-3</v>
      </c>
    </row>
    <row r="115" spans="1:4" x14ac:dyDescent="0.25">
      <c r="A115" s="112">
        <v>45760</v>
      </c>
      <c r="B115" s="113">
        <v>6.9521000000000001E-3</v>
      </c>
      <c r="C115" s="113">
        <v>6.9515999999999996E-3</v>
      </c>
      <c r="D115" s="113">
        <v>6.9525999999999998E-3</v>
      </c>
    </row>
    <row r="116" spans="1:4" x14ac:dyDescent="0.25">
      <c r="A116" s="112">
        <v>45761</v>
      </c>
      <c r="B116" s="113">
        <v>6.9963999999999998E-3</v>
      </c>
      <c r="C116" s="113">
        <v>6.9959000000000002E-3</v>
      </c>
      <c r="D116" s="113">
        <v>6.9969000000000003E-3</v>
      </c>
    </row>
    <row r="117" spans="1:4" x14ac:dyDescent="0.25">
      <c r="A117" s="112">
        <v>45762</v>
      </c>
      <c r="B117" s="113">
        <v>6.9858999999999997E-3</v>
      </c>
      <c r="C117" s="113">
        <v>6.9855999999999998E-3</v>
      </c>
      <c r="D117" s="113">
        <v>6.9861000000000003E-3</v>
      </c>
    </row>
    <row r="118" spans="1:4" x14ac:dyDescent="0.25">
      <c r="A118" s="112">
        <v>45763</v>
      </c>
      <c r="B118" s="113">
        <v>7.038E-3</v>
      </c>
      <c r="C118" s="113">
        <v>7.0377E-3</v>
      </c>
      <c r="D118" s="113">
        <v>7.0381999999999997E-3</v>
      </c>
    </row>
    <row r="119" spans="1:4" x14ac:dyDescent="0.25">
      <c r="A119" s="112">
        <v>45764</v>
      </c>
      <c r="B119" s="113">
        <v>7.0179999999999999E-3</v>
      </c>
      <c r="C119" s="113">
        <v>7.0175000000000003E-3</v>
      </c>
      <c r="D119" s="113">
        <v>7.0185000000000004E-3</v>
      </c>
    </row>
    <row r="120" spans="1:4" x14ac:dyDescent="0.25">
      <c r="A120" s="112">
        <v>45765</v>
      </c>
      <c r="B120" s="113">
        <v>7.0334999999999998E-3</v>
      </c>
      <c r="C120" s="113">
        <v>7.0327999999999996E-3</v>
      </c>
      <c r="D120" s="113">
        <v>7.0343000000000003E-3</v>
      </c>
    </row>
    <row r="121" spans="1:4" x14ac:dyDescent="0.25">
      <c r="A121" s="112">
        <v>45766</v>
      </c>
      <c r="B121" s="113">
        <v>7.0334999999999998E-3</v>
      </c>
      <c r="C121" s="113">
        <v>7.0327999999999996E-3</v>
      </c>
      <c r="D121" s="113">
        <v>7.0343000000000003E-3</v>
      </c>
    </row>
    <row r="122" spans="1:4" x14ac:dyDescent="0.25">
      <c r="A122" s="112">
        <v>45767</v>
      </c>
      <c r="B122" s="113">
        <v>7.0334999999999998E-3</v>
      </c>
      <c r="C122" s="113">
        <v>7.0327999999999996E-3</v>
      </c>
      <c r="D122" s="113">
        <v>7.0343000000000003E-3</v>
      </c>
    </row>
    <row r="123" spans="1:4" x14ac:dyDescent="0.25">
      <c r="A123" s="112">
        <v>45768</v>
      </c>
      <c r="B123" s="113">
        <v>7.1133000000000004E-3</v>
      </c>
      <c r="C123" s="113">
        <v>7.1127999999999999E-3</v>
      </c>
      <c r="D123" s="113">
        <v>7.1138E-3</v>
      </c>
    </row>
    <row r="124" spans="1:4" x14ac:dyDescent="0.25">
      <c r="A124" s="112">
        <v>45769</v>
      </c>
      <c r="B124" s="113">
        <v>7.0667999999999998E-3</v>
      </c>
      <c r="C124" s="113">
        <v>7.0666000000000001E-3</v>
      </c>
      <c r="D124" s="113">
        <v>7.0670999999999998E-3</v>
      </c>
    </row>
    <row r="125" spans="1:4" x14ac:dyDescent="0.25">
      <c r="A125" s="112">
        <v>45770</v>
      </c>
      <c r="B125" s="113">
        <v>6.9715000000000003E-3</v>
      </c>
      <c r="C125" s="113">
        <v>6.9709999999999998E-3</v>
      </c>
      <c r="D125" s="113">
        <v>6.9719999999999999E-3</v>
      </c>
    </row>
    <row r="126" spans="1:4" x14ac:dyDescent="0.25">
      <c r="A126" s="112">
        <v>45771</v>
      </c>
      <c r="B126" s="113">
        <v>7.0051999999999996E-3</v>
      </c>
      <c r="C126" s="113">
        <v>7.0047E-3</v>
      </c>
      <c r="D126" s="113">
        <v>7.0057000000000001E-3</v>
      </c>
    </row>
    <row r="127" spans="1:4" x14ac:dyDescent="0.25">
      <c r="A127" s="112">
        <v>45772</v>
      </c>
      <c r="B127" s="113">
        <v>6.9645000000000002E-3</v>
      </c>
      <c r="C127" s="113">
        <v>6.9642000000000003E-3</v>
      </c>
      <c r="D127" s="113">
        <v>6.9646999999999999E-3</v>
      </c>
    </row>
    <row r="128" spans="1:4" x14ac:dyDescent="0.25">
      <c r="A128" s="112">
        <v>45773</v>
      </c>
      <c r="B128" s="113">
        <v>6.9645000000000002E-3</v>
      </c>
      <c r="C128" s="113">
        <v>6.9642000000000003E-3</v>
      </c>
      <c r="D128" s="113">
        <v>6.9646999999999999E-3</v>
      </c>
    </row>
    <row r="129" spans="1:4" x14ac:dyDescent="0.25">
      <c r="A129" s="112">
        <v>45774</v>
      </c>
      <c r="B129" s="113">
        <v>6.9645000000000002E-3</v>
      </c>
      <c r="C129" s="113">
        <v>6.9642000000000003E-3</v>
      </c>
      <c r="D129" s="113">
        <v>6.9646999999999999E-3</v>
      </c>
    </row>
    <row r="130" spans="1:4" x14ac:dyDescent="0.25">
      <c r="A130" s="112">
        <v>45775</v>
      </c>
      <c r="B130" s="113">
        <v>7.0340000000000003E-3</v>
      </c>
      <c r="C130" s="113">
        <v>7.0337999999999998E-3</v>
      </c>
      <c r="D130" s="113">
        <v>7.0343000000000003E-3</v>
      </c>
    </row>
    <row r="131" spans="1:4" x14ac:dyDescent="0.25">
      <c r="A131" s="112">
        <v>45776</v>
      </c>
      <c r="B131" s="113">
        <v>7.0270999999999997E-3</v>
      </c>
      <c r="C131" s="113">
        <v>7.0269E-3</v>
      </c>
      <c r="D131" s="113">
        <v>7.0273999999999996E-3</v>
      </c>
    </row>
    <row r="132" spans="1:4" x14ac:dyDescent="0.25">
      <c r="A132" s="112">
        <v>45777</v>
      </c>
      <c r="B132" s="113">
        <v>7.0004999999999998E-3</v>
      </c>
      <c r="C132" s="113">
        <v>7.0003000000000001E-3</v>
      </c>
      <c r="D132" s="113">
        <v>7.0007999999999997E-3</v>
      </c>
    </row>
    <row r="133" spans="1:4" x14ac:dyDescent="0.25">
      <c r="A133" s="112">
        <v>45778</v>
      </c>
      <c r="B133" s="113">
        <v>6.8653000000000004E-3</v>
      </c>
      <c r="C133" s="113">
        <v>6.8647999999999999E-3</v>
      </c>
      <c r="D133" s="113">
        <v>6.8656999999999998E-3</v>
      </c>
    </row>
    <row r="134" spans="1:4" x14ac:dyDescent="0.25">
      <c r="A134" s="112">
        <v>45779</v>
      </c>
      <c r="B134" s="113">
        <v>6.9115000000000001E-3</v>
      </c>
      <c r="C134" s="113">
        <v>6.9113000000000004E-3</v>
      </c>
      <c r="D134" s="113">
        <v>6.9118000000000001E-3</v>
      </c>
    </row>
    <row r="135" spans="1:4" x14ac:dyDescent="0.25">
      <c r="A135" s="112">
        <v>45780</v>
      </c>
      <c r="B135" s="113">
        <v>6.9115000000000001E-3</v>
      </c>
      <c r="C135" s="113">
        <v>6.9113000000000004E-3</v>
      </c>
      <c r="D135" s="113">
        <v>6.9118000000000001E-3</v>
      </c>
    </row>
    <row r="136" spans="1:4" x14ac:dyDescent="0.25">
      <c r="A136" s="112">
        <v>45781</v>
      </c>
      <c r="B136" s="113">
        <v>6.9115000000000001E-3</v>
      </c>
      <c r="C136" s="113">
        <v>6.9113000000000004E-3</v>
      </c>
      <c r="D136" s="113">
        <v>6.9118000000000001E-3</v>
      </c>
    </row>
    <row r="137" spans="1:4" x14ac:dyDescent="0.25">
      <c r="A137" s="112">
        <v>45782</v>
      </c>
      <c r="B137" s="113">
        <v>6.9455999999999997E-3</v>
      </c>
      <c r="C137" s="113">
        <v>6.9454E-3</v>
      </c>
      <c r="D137" s="113">
        <v>6.9458000000000002E-3</v>
      </c>
    </row>
    <row r="138" spans="1:4" x14ac:dyDescent="0.25">
      <c r="A138" s="112">
        <v>45783</v>
      </c>
      <c r="B138" s="113">
        <v>7.0197000000000002E-3</v>
      </c>
      <c r="C138" s="113">
        <v>7.0194999999999997E-3</v>
      </c>
      <c r="D138" s="113">
        <v>7.0200000000000002E-3</v>
      </c>
    </row>
    <row r="139" spans="1:4" x14ac:dyDescent="0.25">
      <c r="A139" s="112">
        <v>45784</v>
      </c>
      <c r="B139" s="113">
        <v>6.9705000000000001E-3</v>
      </c>
      <c r="C139" s="113">
        <v>6.9699999999999996E-3</v>
      </c>
      <c r="D139" s="113">
        <v>6.9709999999999998E-3</v>
      </c>
    </row>
    <row r="140" spans="1:4" x14ac:dyDescent="0.25">
      <c r="A140" s="112">
        <v>45785</v>
      </c>
      <c r="B140" s="113">
        <v>6.8555999999999999E-3</v>
      </c>
      <c r="C140" s="113">
        <v>6.8554000000000002E-3</v>
      </c>
      <c r="D140" s="113">
        <v>6.8557999999999996E-3</v>
      </c>
    </row>
    <row r="141" spans="1:4" x14ac:dyDescent="0.25">
      <c r="A141" s="112">
        <v>45786</v>
      </c>
      <c r="B141" s="113">
        <v>6.8833999999999996E-3</v>
      </c>
      <c r="C141" s="113">
        <v>6.8831999999999999E-3</v>
      </c>
      <c r="D141" s="113">
        <v>6.8837000000000004E-3</v>
      </c>
    </row>
    <row r="142" spans="1:4" x14ac:dyDescent="0.25">
      <c r="A142" s="112">
        <v>45787</v>
      </c>
      <c r="B142" s="113">
        <v>6.8833999999999996E-3</v>
      </c>
      <c r="C142" s="113">
        <v>6.8831999999999999E-3</v>
      </c>
      <c r="D142" s="113">
        <v>6.8837000000000004E-3</v>
      </c>
    </row>
    <row r="143" spans="1:4" x14ac:dyDescent="0.25">
      <c r="A143" s="112">
        <v>45788</v>
      </c>
      <c r="B143" s="113">
        <v>6.8833999999999996E-3</v>
      </c>
      <c r="C143" s="113">
        <v>6.8831999999999999E-3</v>
      </c>
      <c r="D143" s="113">
        <v>6.8837000000000004E-3</v>
      </c>
    </row>
    <row r="144" spans="1:4" x14ac:dyDescent="0.25">
      <c r="A144" s="112">
        <v>45789</v>
      </c>
      <c r="B144" s="113">
        <v>6.7437E-3</v>
      </c>
      <c r="C144" s="113">
        <v>6.7435000000000004E-3</v>
      </c>
      <c r="D144" s="113">
        <v>6.7438999999999997E-3</v>
      </c>
    </row>
    <row r="145" spans="1:4" x14ac:dyDescent="0.25">
      <c r="A145" s="112">
        <v>45790</v>
      </c>
      <c r="B145" s="113">
        <v>6.7777999999999996E-3</v>
      </c>
      <c r="C145" s="113">
        <v>6.7773E-3</v>
      </c>
      <c r="D145" s="113">
        <v>6.7781999999999999E-3</v>
      </c>
    </row>
    <row r="146" spans="1:4" x14ac:dyDescent="0.25">
      <c r="A146" s="112">
        <v>45791</v>
      </c>
      <c r="B146" s="113">
        <v>6.8186999999999996E-3</v>
      </c>
      <c r="C146" s="113">
        <v>6.8183999999999996E-3</v>
      </c>
      <c r="D146" s="113">
        <v>6.8189000000000001E-3</v>
      </c>
    </row>
    <row r="147" spans="1:4" x14ac:dyDescent="0.25">
      <c r="A147" s="112">
        <v>45792</v>
      </c>
      <c r="B147" s="113">
        <v>6.8634000000000004E-3</v>
      </c>
      <c r="C147" s="113">
        <v>6.8628999999999999E-3</v>
      </c>
      <c r="D147" s="113">
        <v>6.8637999999999998E-3</v>
      </c>
    </row>
    <row r="148" spans="1:4" x14ac:dyDescent="0.25">
      <c r="A148" s="112">
        <v>45793</v>
      </c>
      <c r="B148" s="113">
        <v>6.8536999999999999E-3</v>
      </c>
      <c r="C148" s="113">
        <v>6.8535000000000002E-3</v>
      </c>
      <c r="D148" s="113">
        <v>6.8539999999999998E-3</v>
      </c>
    </row>
    <row r="149" spans="1:4" x14ac:dyDescent="0.25">
      <c r="A149" s="112">
        <v>45794</v>
      </c>
      <c r="B149" s="113">
        <v>6.8536999999999999E-3</v>
      </c>
      <c r="C149" s="113">
        <v>6.8535000000000002E-3</v>
      </c>
      <c r="D149" s="113">
        <v>6.8539999999999998E-3</v>
      </c>
    </row>
    <row r="150" spans="1:4" x14ac:dyDescent="0.25">
      <c r="A150" s="112">
        <v>45795</v>
      </c>
      <c r="B150" s="113">
        <v>6.8536999999999999E-3</v>
      </c>
      <c r="C150" s="113">
        <v>6.8535000000000002E-3</v>
      </c>
      <c r="D150" s="113">
        <v>6.8539999999999998E-3</v>
      </c>
    </row>
    <row r="151" spans="1:4" x14ac:dyDescent="0.25">
      <c r="A151" s="112">
        <v>45796</v>
      </c>
      <c r="B151" s="113">
        <v>6.8986000000000004E-3</v>
      </c>
      <c r="C151" s="113">
        <v>6.8983999999999998E-3</v>
      </c>
      <c r="D151" s="113">
        <v>6.8989000000000003E-3</v>
      </c>
    </row>
    <row r="152" spans="1:4" x14ac:dyDescent="0.25">
      <c r="A152" s="112">
        <v>45797</v>
      </c>
      <c r="B152" s="113">
        <v>6.9186999999999999E-3</v>
      </c>
      <c r="C152" s="113">
        <v>6.9185000000000002E-3</v>
      </c>
      <c r="D152" s="113">
        <v>6.9189000000000004E-3</v>
      </c>
    </row>
    <row r="153" spans="1:4" x14ac:dyDescent="0.25">
      <c r="A153" s="112">
        <v>45798</v>
      </c>
      <c r="B153" s="113">
        <v>6.9616000000000001E-3</v>
      </c>
      <c r="C153" s="113">
        <v>6.9613000000000001E-3</v>
      </c>
      <c r="D153" s="113">
        <v>6.9617999999999998E-3</v>
      </c>
    </row>
    <row r="154" spans="1:4" x14ac:dyDescent="0.25">
      <c r="A154" s="112">
        <v>45799</v>
      </c>
      <c r="B154" s="113">
        <v>6.9398000000000003E-3</v>
      </c>
      <c r="C154" s="113">
        <v>6.9395999999999998E-3</v>
      </c>
      <c r="D154" s="113">
        <v>6.9401000000000003E-3</v>
      </c>
    </row>
    <row r="155" spans="1:4" x14ac:dyDescent="0.25">
      <c r="A155" s="112">
        <v>45800</v>
      </c>
      <c r="B155" s="113">
        <v>7.0159999999999997E-3</v>
      </c>
      <c r="C155" s="113">
        <v>7.0155E-3</v>
      </c>
      <c r="D155" s="113">
        <v>7.0165000000000002E-3</v>
      </c>
    </row>
    <row r="156" spans="1:4" x14ac:dyDescent="0.25">
      <c r="A156" s="112">
        <v>45801</v>
      </c>
      <c r="B156" s="113">
        <v>7.0159999999999997E-3</v>
      </c>
      <c r="C156" s="113">
        <v>7.0155E-3</v>
      </c>
      <c r="D156" s="113">
        <v>7.0165000000000002E-3</v>
      </c>
    </row>
    <row r="157" spans="1:4" x14ac:dyDescent="0.25">
      <c r="A157" s="112">
        <v>45802</v>
      </c>
      <c r="B157" s="113">
        <v>7.0159999999999997E-3</v>
      </c>
      <c r="C157" s="113">
        <v>7.0155E-3</v>
      </c>
      <c r="D157" s="113">
        <v>7.0165000000000002E-3</v>
      </c>
    </row>
    <row r="158" spans="1:4" x14ac:dyDescent="0.25">
      <c r="A158" s="112">
        <v>45803</v>
      </c>
      <c r="B158" s="113">
        <v>7.0045000000000003E-3</v>
      </c>
      <c r="C158" s="113">
        <v>7.0042000000000004E-3</v>
      </c>
      <c r="D158" s="113">
        <v>7.0047E-3</v>
      </c>
    </row>
    <row r="159" spans="1:4" x14ac:dyDescent="0.25">
      <c r="A159" s="112">
        <v>45804</v>
      </c>
      <c r="B159" s="113">
        <v>6.9321000000000001E-3</v>
      </c>
      <c r="C159" s="113">
        <v>6.9319000000000004E-3</v>
      </c>
      <c r="D159" s="113">
        <v>6.9324E-3</v>
      </c>
    </row>
    <row r="160" spans="1:4" x14ac:dyDescent="0.25">
      <c r="A160" s="112">
        <v>45805</v>
      </c>
      <c r="B160" s="113">
        <v>6.9043999999999998E-3</v>
      </c>
      <c r="C160" s="113">
        <v>6.9040999999999998E-3</v>
      </c>
      <c r="D160" s="113">
        <v>6.9046000000000003E-3</v>
      </c>
    </row>
    <row r="161" spans="1:4" x14ac:dyDescent="0.25">
      <c r="A161" s="112">
        <v>45806</v>
      </c>
      <c r="B161" s="113">
        <v>6.9442000000000002E-3</v>
      </c>
      <c r="C161" s="113">
        <v>6.9439000000000002E-3</v>
      </c>
      <c r="D161" s="113">
        <v>6.9443999999999999E-3</v>
      </c>
    </row>
    <row r="162" spans="1:4" x14ac:dyDescent="0.25">
      <c r="A162" s="112">
        <v>45807</v>
      </c>
      <c r="B162" s="113">
        <v>6.9490000000000003E-3</v>
      </c>
      <c r="C162" s="113">
        <v>6.9487000000000004E-3</v>
      </c>
      <c r="D162" s="113">
        <v>6.9492E-3</v>
      </c>
    </row>
    <row r="163" spans="1:4" x14ac:dyDescent="0.25">
      <c r="A163" s="112">
        <v>45808</v>
      </c>
      <c r="B163" s="113">
        <v>6.9490000000000003E-3</v>
      </c>
      <c r="C163" s="113">
        <v>6.9487000000000004E-3</v>
      </c>
      <c r="D163" s="113">
        <v>6.9492E-3</v>
      </c>
    </row>
    <row r="164" spans="1:4" x14ac:dyDescent="0.25">
      <c r="A164" s="112">
        <v>45809</v>
      </c>
      <c r="B164" s="113">
        <v>6.9490000000000003E-3</v>
      </c>
      <c r="C164" s="113">
        <v>6.9487000000000004E-3</v>
      </c>
      <c r="D164" s="113">
        <v>6.9492E-3</v>
      </c>
    </row>
    <row r="165" spans="1:4" x14ac:dyDescent="0.25">
      <c r="A165" s="112">
        <v>45810</v>
      </c>
      <c r="B165" s="113">
        <v>7.0014999999999999E-3</v>
      </c>
      <c r="C165" s="113">
        <v>7.0013000000000002E-3</v>
      </c>
      <c r="D165" s="113">
        <v>7.0017999999999999E-3</v>
      </c>
    </row>
    <row r="166" spans="1:4" x14ac:dyDescent="0.25">
      <c r="A166" s="112">
        <v>45811</v>
      </c>
      <c r="B166" s="113">
        <v>6.9484999999999998E-3</v>
      </c>
      <c r="C166" s="113">
        <v>6.9483000000000001E-3</v>
      </c>
      <c r="D166" s="113">
        <v>6.9487000000000004E-3</v>
      </c>
    </row>
    <row r="167" spans="1:4" x14ac:dyDescent="0.25">
      <c r="A167" s="112">
        <v>45812</v>
      </c>
      <c r="B167" s="113">
        <v>7.0035000000000002E-3</v>
      </c>
      <c r="C167" s="113">
        <v>7.0032000000000002E-3</v>
      </c>
      <c r="D167" s="113">
        <v>7.0036999999999999E-3</v>
      </c>
    </row>
    <row r="168" spans="1:4" x14ac:dyDescent="0.25">
      <c r="A168" s="112">
        <v>45813</v>
      </c>
      <c r="B168" s="113">
        <v>6.9629999999999996E-3</v>
      </c>
      <c r="C168" s="113">
        <v>6.9627999999999999E-3</v>
      </c>
      <c r="D168" s="113">
        <v>6.9633000000000004E-3</v>
      </c>
    </row>
    <row r="169" spans="1:4" x14ac:dyDescent="0.25">
      <c r="A169" s="112">
        <v>45814</v>
      </c>
      <c r="B169" s="113">
        <v>6.9032E-3</v>
      </c>
      <c r="C169" s="113">
        <v>6.9027000000000003E-3</v>
      </c>
      <c r="D169" s="113">
        <v>6.9036000000000002E-3</v>
      </c>
    </row>
    <row r="170" spans="1:4" x14ac:dyDescent="0.25">
      <c r="A170" s="112">
        <v>45815</v>
      </c>
      <c r="B170" s="113">
        <v>6.9032E-3</v>
      </c>
      <c r="C170" s="113">
        <v>6.9027000000000003E-3</v>
      </c>
      <c r="D170" s="113">
        <v>6.9036000000000002E-3</v>
      </c>
    </row>
    <row r="171" spans="1:4" x14ac:dyDescent="0.25">
      <c r="A171" s="112">
        <v>45816</v>
      </c>
      <c r="B171" s="113">
        <v>6.9032E-3</v>
      </c>
      <c r="C171" s="113">
        <v>6.9027000000000003E-3</v>
      </c>
      <c r="D171" s="113">
        <v>6.9036000000000002E-3</v>
      </c>
    </row>
    <row r="172" spans="1:4" x14ac:dyDescent="0.25">
      <c r="A172" s="112">
        <v>45817</v>
      </c>
      <c r="B172" s="113">
        <v>6.9201000000000002E-3</v>
      </c>
      <c r="C172" s="113">
        <v>6.9198999999999997E-3</v>
      </c>
      <c r="D172" s="113">
        <v>6.9204000000000002E-3</v>
      </c>
    </row>
    <row r="173" spans="1:4" x14ac:dyDescent="0.25">
      <c r="A173" s="112">
        <v>45818</v>
      </c>
      <c r="B173" s="113">
        <v>6.8982000000000002E-3</v>
      </c>
      <c r="C173" s="113">
        <v>6.8979000000000002E-3</v>
      </c>
      <c r="D173" s="113">
        <v>6.8983999999999998E-3</v>
      </c>
    </row>
    <row r="174" spans="1:4" x14ac:dyDescent="0.25">
      <c r="A174" s="112">
        <v>45819</v>
      </c>
      <c r="B174" s="113">
        <v>6.9211000000000003E-3</v>
      </c>
      <c r="C174" s="113">
        <v>6.9208000000000004E-3</v>
      </c>
      <c r="D174" s="113">
        <v>6.9213E-3</v>
      </c>
    </row>
    <row r="175" spans="1:4" x14ac:dyDescent="0.25">
      <c r="A175" s="112">
        <v>45820</v>
      </c>
      <c r="B175" s="113">
        <v>6.9654000000000001E-3</v>
      </c>
      <c r="C175" s="113">
        <v>6.9652000000000004E-3</v>
      </c>
      <c r="D175" s="113">
        <v>6.9657E-3</v>
      </c>
    </row>
    <row r="176" spans="1:4" x14ac:dyDescent="0.25">
      <c r="A176" s="112">
        <v>45821</v>
      </c>
      <c r="B176" s="113">
        <v>6.9465999999999998E-3</v>
      </c>
      <c r="C176" s="113">
        <v>6.9462999999999999E-3</v>
      </c>
      <c r="D176" s="113">
        <v>6.9468000000000004E-3</v>
      </c>
    </row>
    <row r="177" spans="1:4" x14ac:dyDescent="0.25">
      <c r="A177" s="112">
        <v>45822</v>
      </c>
      <c r="B177" s="113">
        <v>6.9465999999999998E-3</v>
      </c>
      <c r="C177" s="113">
        <v>6.9462999999999999E-3</v>
      </c>
      <c r="D177" s="113">
        <v>6.9468000000000004E-3</v>
      </c>
    </row>
    <row r="178" spans="1:4" x14ac:dyDescent="0.25">
      <c r="A178" s="112">
        <v>45823</v>
      </c>
      <c r="B178" s="113">
        <v>6.9465999999999998E-3</v>
      </c>
      <c r="C178" s="113">
        <v>6.9462999999999999E-3</v>
      </c>
      <c r="D178" s="113">
        <v>6.9468000000000004E-3</v>
      </c>
    </row>
    <row r="179" spans="1:4" x14ac:dyDescent="0.25">
      <c r="A179" s="112">
        <v>45824</v>
      </c>
      <c r="B179" s="113">
        <v>6.9157999999999997E-3</v>
      </c>
      <c r="C179" s="113">
        <v>6.9156E-3</v>
      </c>
      <c r="D179" s="113">
        <v>6.9160999999999997E-3</v>
      </c>
    </row>
    <row r="180" spans="1:4" x14ac:dyDescent="0.25">
      <c r="A180" s="112">
        <v>45825</v>
      </c>
      <c r="B180" s="113">
        <v>6.8805999999999997E-3</v>
      </c>
      <c r="C180" s="113">
        <v>6.8804000000000001E-3</v>
      </c>
      <c r="D180" s="113">
        <v>6.8808000000000003E-3</v>
      </c>
    </row>
    <row r="181" spans="1:4" x14ac:dyDescent="0.25">
      <c r="A181" s="112">
        <v>45826</v>
      </c>
      <c r="B181" s="113">
        <v>6.8945999999999999E-3</v>
      </c>
      <c r="C181" s="113">
        <v>6.8941000000000002E-3</v>
      </c>
      <c r="D181" s="113">
        <v>6.8951000000000004E-3</v>
      </c>
    </row>
    <row r="182" spans="1:4" x14ac:dyDescent="0.25">
      <c r="A182" s="112">
        <v>45827</v>
      </c>
      <c r="B182" s="113">
        <v>6.8729999999999998E-3</v>
      </c>
      <c r="C182" s="113">
        <v>6.8728000000000001E-3</v>
      </c>
      <c r="D182" s="113">
        <v>6.8732999999999997E-3</v>
      </c>
    </row>
    <row r="183" spans="1:4" x14ac:dyDescent="0.25">
      <c r="A183" s="112">
        <v>45828</v>
      </c>
      <c r="B183" s="113">
        <v>6.8500000000000002E-3</v>
      </c>
      <c r="C183" s="113">
        <v>6.8497000000000002E-3</v>
      </c>
      <c r="D183" s="113">
        <v>6.8501999999999999E-3</v>
      </c>
    </row>
    <row r="184" spans="1:4" x14ac:dyDescent="0.25">
      <c r="A184" s="112">
        <v>45829</v>
      </c>
      <c r="B184" s="113">
        <v>6.8500000000000002E-3</v>
      </c>
      <c r="C184" s="113">
        <v>6.8497000000000002E-3</v>
      </c>
      <c r="D184" s="113">
        <v>6.8501999999999999E-3</v>
      </c>
    </row>
    <row r="185" spans="1:4" x14ac:dyDescent="0.25">
      <c r="A185" s="112">
        <v>45830</v>
      </c>
      <c r="B185" s="113">
        <v>6.8500000000000002E-3</v>
      </c>
      <c r="C185" s="113">
        <v>6.8497000000000002E-3</v>
      </c>
      <c r="D185" s="113">
        <v>6.8501999999999999E-3</v>
      </c>
    </row>
    <row r="186" spans="1:4" x14ac:dyDescent="0.25">
      <c r="A186" s="112">
        <v>45831</v>
      </c>
      <c r="B186" s="113">
        <v>6.842E-3</v>
      </c>
      <c r="C186" s="113">
        <v>6.8418000000000003E-3</v>
      </c>
      <c r="D186" s="113">
        <v>6.8421999999999997E-3</v>
      </c>
    </row>
    <row r="187" spans="1:4" x14ac:dyDescent="0.25">
      <c r="A187" s="112">
        <v>45832</v>
      </c>
      <c r="B187" s="113">
        <v>6.9103000000000003E-3</v>
      </c>
      <c r="C187" s="113">
        <v>6.9103000000000003E-3</v>
      </c>
      <c r="D187" s="113">
        <v>6.9103000000000003E-3</v>
      </c>
    </row>
    <row r="188" spans="1:4" x14ac:dyDescent="0.25">
      <c r="A188" s="112">
        <v>45833</v>
      </c>
      <c r="B188" s="113">
        <v>6.8877000000000001E-3</v>
      </c>
      <c r="C188" s="113">
        <v>6.8875000000000004E-3</v>
      </c>
      <c r="D188" s="113">
        <v>6.888E-3</v>
      </c>
    </row>
    <row r="189" spans="1:4" x14ac:dyDescent="0.25">
      <c r="A189" s="112">
        <v>45834</v>
      </c>
      <c r="B189" s="113">
        <v>6.9350000000000002E-3</v>
      </c>
      <c r="C189" s="113">
        <v>6.9347999999999996E-3</v>
      </c>
      <c r="D189" s="113">
        <v>6.9351999999999999E-3</v>
      </c>
    </row>
    <row r="190" spans="1:4" x14ac:dyDescent="0.25">
      <c r="A190" s="112">
        <v>45835</v>
      </c>
      <c r="B190" s="113">
        <v>6.9128999999999996E-3</v>
      </c>
      <c r="C190" s="113">
        <v>6.9126999999999999E-3</v>
      </c>
      <c r="D190" s="113">
        <v>6.9132000000000004E-3</v>
      </c>
    </row>
    <row r="191" spans="1:4" x14ac:dyDescent="0.25">
      <c r="A191" s="112">
        <v>45836</v>
      </c>
      <c r="B191" s="113">
        <v>6.9128999999999996E-3</v>
      </c>
      <c r="C191" s="113">
        <v>6.9126999999999999E-3</v>
      </c>
      <c r="D191" s="113">
        <v>6.9132000000000004E-3</v>
      </c>
    </row>
    <row r="192" spans="1:4" x14ac:dyDescent="0.25">
      <c r="A192" s="112">
        <v>45837</v>
      </c>
      <c r="B192" s="113">
        <v>6.9128999999999996E-3</v>
      </c>
      <c r="C192" s="113">
        <v>6.9126999999999999E-3</v>
      </c>
      <c r="D192" s="113">
        <v>6.9132000000000004E-3</v>
      </c>
    </row>
    <row r="193" spans="1:4" x14ac:dyDescent="0.25">
      <c r="A193" s="112">
        <v>45838</v>
      </c>
      <c r="B193" s="113">
        <v>6.9344999999999997E-3</v>
      </c>
      <c r="C193" s="113">
        <v>6.9343E-3</v>
      </c>
      <c r="D193" s="113">
        <v>6.9347999999999996E-3</v>
      </c>
    </row>
    <row r="194" spans="1:4" x14ac:dyDescent="0.25">
      <c r="A194" s="112">
        <v>45839</v>
      </c>
      <c r="B194" s="113">
        <v>6.9557000000000004E-3</v>
      </c>
      <c r="C194" s="113">
        <v>6.9554999999999999E-3</v>
      </c>
      <c r="D194" s="113">
        <v>6.9560000000000004E-3</v>
      </c>
    </row>
    <row r="195" spans="1:4" x14ac:dyDescent="0.25">
      <c r="A195" s="112">
        <v>45840</v>
      </c>
      <c r="B195" s="113">
        <v>6.9620000000000003E-3</v>
      </c>
      <c r="C195" s="113">
        <v>6.9617999999999998E-3</v>
      </c>
      <c r="D195" s="113">
        <v>6.9623000000000003E-3</v>
      </c>
    </row>
    <row r="196" spans="1:4" x14ac:dyDescent="0.25">
      <c r="A196" s="112">
        <v>45841</v>
      </c>
      <c r="B196" s="113">
        <v>6.8944000000000002E-3</v>
      </c>
      <c r="C196" s="113">
        <v>6.8941000000000002E-3</v>
      </c>
      <c r="D196" s="113">
        <v>6.8945999999999999E-3</v>
      </c>
    </row>
    <row r="197" spans="1:4" x14ac:dyDescent="0.25">
      <c r="A197" s="112">
        <v>45842</v>
      </c>
      <c r="B197" s="113">
        <v>6.9211000000000003E-3</v>
      </c>
      <c r="C197" s="113">
        <v>6.9208000000000004E-3</v>
      </c>
      <c r="D197" s="113">
        <v>6.9213E-3</v>
      </c>
    </row>
    <row r="198" spans="1:4" x14ac:dyDescent="0.25">
      <c r="A198" s="112">
        <v>45843</v>
      </c>
      <c r="B198" s="113">
        <v>6.9211000000000003E-3</v>
      </c>
      <c r="C198" s="113">
        <v>6.9208000000000004E-3</v>
      </c>
      <c r="D198" s="113">
        <v>6.9213E-3</v>
      </c>
    </row>
    <row r="199" spans="1:4" x14ac:dyDescent="0.25">
      <c r="A199" s="112">
        <v>45844</v>
      </c>
      <c r="B199" s="113">
        <v>6.9211000000000003E-3</v>
      </c>
      <c r="C199" s="113">
        <v>6.9208000000000004E-3</v>
      </c>
      <c r="D199" s="113">
        <v>6.9213E-3</v>
      </c>
    </row>
    <row r="200" spans="1:4" x14ac:dyDescent="0.25">
      <c r="A200" s="112">
        <v>45845</v>
      </c>
      <c r="B200" s="113">
        <v>6.8415000000000004E-3</v>
      </c>
      <c r="C200" s="113">
        <v>6.8412999999999998E-3</v>
      </c>
      <c r="D200" s="113">
        <v>6.8418000000000003E-3</v>
      </c>
    </row>
    <row r="201" spans="1:4" x14ac:dyDescent="0.25">
      <c r="A201" s="112">
        <v>45846</v>
      </c>
      <c r="B201" s="113">
        <v>6.8182E-3</v>
      </c>
      <c r="C201" s="113">
        <v>6.8180000000000003E-3</v>
      </c>
      <c r="D201" s="113">
        <v>6.8183999999999996E-3</v>
      </c>
    </row>
    <row r="202" spans="1:4" x14ac:dyDescent="0.25">
      <c r="A202" s="112">
        <v>45847</v>
      </c>
      <c r="B202" s="113">
        <v>6.8339999999999998E-3</v>
      </c>
      <c r="C202" s="113">
        <v>6.8338000000000001E-3</v>
      </c>
      <c r="D202" s="113">
        <v>6.8342999999999998E-3</v>
      </c>
    </row>
    <row r="203" spans="1:4" x14ac:dyDescent="0.25">
      <c r="A203" s="112">
        <v>45848</v>
      </c>
      <c r="B203" s="113">
        <v>6.8396999999999998E-3</v>
      </c>
      <c r="C203" s="113">
        <v>6.8393999999999998E-3</v>
      </c>
      <c r="D203" s="113">
        <v>6.8399000000000003E-3</v>
      </c>
    </row>
    <row r="204" spans="1:4" x14ac:dyDescent="0.25">
      <c r="A204" s="112">
        <v>45849</v>
      </c>
      <c r="B204" s="113">
        <v>6.7834999999999996E-3</v>
      </c>
      <c r="C204" s="113">
        <v>6.7832999999999999E-3</v>
      </c>
      <c r="D204" s="113">
        <v>6.7838000000000004E-3</v>
      </c>
    </row>
    <row r="205" spans="1:4" x14ac:dyDescent="0.25">
      <c r="A205" s="112">
        <v>45850</v>
      </c>
      <c r="B205" s="113">
        <v>6.7834999999999996E-3</v>
      </c>
      <c r="C205" s="113">
        <v>6.7832999999999999E-3</v>
      </c>
      <c r="D205" s="113">
        <v>6.7838000000000004E-3</v>
      </c>
    </row>
    <row r="206" spans="1:4" x14ac:dyDescent="0.25">
      <c r="A206" s="112">
        <v>45851</v>
      </c>
      <c r="B206" s="113">
        <v>6.7834999999999996E-3</v>
      </c>
      <c r="C206" s="113">
        <v>6.7832999999999999E-3</v>
      </c>
      <c r="D206" s="113">
        <v>6.7838000000000004E-3</v>
      </c>
    </row>
    <row r="207" spans="1:4" x14ac:dyDescent="0.25">
      <c r="A207" s="112">
        <v>45852</v>
      </c>
      <c r="B207" s="113">
        <v>6.7688000000000002E-3</v>
      </c>
      <c r="C207" s="113">
        <v>6.7685999999999996E-3</v>
      </c>
      <c r="D207" s="113">
        <v>6.7691000000000001E-3</v>
      </c>
    </row>
    <row r="208" spans="1:4" x14ac:dyDescent="0.25">
      <c r="A208" s="112">
        <v>45853</v>
      </c>
      <c r="B208" s="113">
        <v>6.7169999999999999E-3</v>
      </c>
      <c r="C208" s="113">
        <v>6.7168000000000002E-3</v>
      </c>
      <c r="D208" s="113">
        <v>6.7172000000000004E-3</v>
      </c>
    </row>
    <row r="209" spans="1:4" x14ac:dyDescent="0.25">
      <c r="A209" s="112">
        <v>45854</v>
      </c>
      <c r="B209" s="113">
        <v>6.7603999999999997E-3</v>
      </c>
      <c r="C209" s="113">
        <v>6.7599000000000001E-3</v>
      </c>
      <c r="D209" s="113">
        <v>6.7608E-3</v>
      </c>
    </row>
    <row r="210" spans="1:4" x14ac:dyDescent="0.25">
      <c r="A210" s="112">
        <v>45855</v>
      </c>
      <c r="B210" s="113">
        <v>6.7241999999999996E-3</v>
      </c>
      <c r="C210" s="113">
        <v>6.7239999999999999E-3</v>
      </c>
      <c r="D210" s="113">
        <v>6.7244000000000002E-3</v>
      </c>
    </row>
    <row r="211" spans="1:4" x14ac:dyDescent="0.25">
      <c r="A211" s="112">
        <v>45856</v>
      </c>
      <c r="B211" s="113">
        <v>6.7219999999999997E-3</v>
      </c>
      <c r="C211" s="113">
        <v>6.7216999999999997E-3</v>
      </c>
      <c r="D211" s="113">
        <v>6.7222000000000002E-3</v>
      </c>
    </row>
    <row r="212" spans="1:4" x14ac:dyDescent="0.25">
      <c r="A212" s="112">
        <v>45857</v>
      </c>
      <c r="B212" s="113">
        <v>6.7219999999999997E-3</v>
      </c>
      <c r="C212" s="113">
        <v>6.7216999999999997E-3</v>
      </c>
      <c r="D212" s="113">
        <v>6.7222000000000002E-3</v>
      </c>
    </row>
    <row r="213" spans="1:4" x14ac:dyDescent="0.25">
      <c r="A213" s="112">
        <v>45858</v>
      </c>
      <c r="B213" s="113">
        <v>6.7219999999999997E-3</v>
      </c>
      <c r="C213" s="113">
        <v>6.7216999999999997E-3</v>
      </c>
      <c r="D213" s="113">
        <v>6.7222000000000002E-3</v>
      </c>
    </row>
    <row r="214" spans="1:4" x14ac:dyDescent="0.25">
      <c r="A214" s="112">
        <v>45859</v>
      </c>
      <c r="B214" s="113">
        <v>6.7876999999999998E-3</v>
      </c>
      <c r="C214" s="113">
        <v>6.7873999999999999E-3</v>
      </c>
      <c r="D214" s="113">
        <v>6.7879000000000004E-3</v>
      </c>
    </row>
    <row r="215" spans="1:4" x14ac:dyDescent="0.25">
      <c r="A215" s="112">
        <v>45860</v>
      </c>
      <c r="B215" s="113">
        <v>6.8243000000000002E-3</v>
      </c>
      <c r="C215" s="113">
        <v>6.8240000000000002E-3</v>
      </c>
      <c r="D215" s="113">
        <v>6.8244999999999998E-3</v>
      </c>
    </row>
    <row r="216" spans="1:4" x14ac:dyDescent="0.25">
      <c r="A216" s="112">
        <v>45861</v>
      </c>
      <c r="B216" s="113">
        <v>6.8275000000000002E-3</v>
      </c>
      <c r="C216" s="113">
        <v>6.8272999999999997E-3</v>
      </c>
      <c r="D216" s="113">
        <v>6.8278000000000002E-3</v>
      </c>
    </row>
    <row r="217" spans="1:4" x14ac:dyDescent="0.25">
      <c r="A217" s="112">
        <v>45862</v>
      </c>
      <c r="B217" s="113">
        <v>6.8060999999999998E-3</v>
      </c>
      <c r="C217" s="113">
        <v>6.8059000000000001E-3</v>
      </c>
      <c r="D217" s="113">
        <v>6.8063999999999998E-3</v>
      </c>
    </row>
    <row r="218" spans="1:4" x14ac:dyDescent="0.25">
      <c r="A218" s="112">
        <v>45863</v>
      </c>
      <c r="B218" s="113">
        <v>6.7757E-3</v>
      </c>
      <c r="C218" s="113">
        <v>6.7755000000000003E-3</v>
      </c>
      <c r="D218" s="113">
        <v>6.7758999999999996E-3</v>
      </c>
    </row>
    <row r="219" spans="1:4" x14ac:dyDescent="0.25">
      <c r="A219" s="112">
        <v>45864</v>
      </c>
      <c r="B219" s="113">
        <v>6.7757E-3</v>
      </c>
      <c r="C219" s="113">
        <v>6.7755000000000003E-3</v>
      </c>
      <c r="D219" s="113">
        <v>6.7758999999999996E-3</v>
      </c>
    </row>
    <row r="220" spans="1:4" x14ac:dyDescent="0.25">
      <c r="A220" s="112">
        <v>45865</v>
      </c>
      <c r="B220" s="113">
        <v>6.7757E-3</v>
      </c>
      <c r="C220" s="113">
        <v>6.7755000000000003E-3</v>
      </c>
      <c r="D220" s="113">
        <v>6.7758999999999996E-3</v>
      </c>
    </row>
    <row r="221" spans="1:4" x14ac:dyDescent="0.25">
      <c r="A221" s="112">
        <v>45866</v>
      </c>
      <c r="B221" s="113">
        <v>6.731E-3</v>
      </c>
      <c r="C221" s="113">
        <v>6.7308000000000003E-3</v>
      </c>
      <c r="D221" s="113">
        <v>6.7311999999999997E-3</v>
      </c>
    </row>
    <row r="222" spans="1:4" x14ac:dyDescent="0.25">
      <c r="A222" s="112">
        <v>45867</v>
      </c>
      <c r="B222" s="113">
        <v>6.7350999999999999E-3</v>
      </c>
      <c r="C222" s="113">
        <v>6.7349000000000003E-3</v>
      </c>
      <c r="D222" s="113">
        <v>6.7352999999999996E-3</v>
      </c>
    </row>
    <row r="223" spans="1:4" x14ac:dyDescent="0.25">
      <c r="A223" s="112">
        <v>45868</v>
      </c>
      <c r="B223" s="113">
        <v>6.7007999999999998E-3</v>
      </c>
      <c r="C223" s="113">
        <v>6.7006000000000001E-3</v>
      </c>
      <c r="D223" s="113">
        <v>6.7010000000000004E-3</v>
      </c>
    </row>
    <row r="224" spans="1:4" x14ac:dyDescent="0.25">
      <c r="A224" s="112">
        <v>45869</v>
      </c>
      <c r="B224" s="113">
        <v>6.6328000000000003E-3</v>
      </c>
      <c r="C224" s="113">
        <v>6.6325999999999998E-3</v>
      </c>
      <c r="D224" s="113">
        <v>6.633E-3</v>
      </c>
    </row>
    <row r="225" spans="1:4" x14ac:dyDescent="0.25">
      <c r="A225" s="112">
        <v>45870</v>
      </c>
      <c r="B225" s="113">
        <v>6.7669999999999996E-3</v>
      </c>
      <c r="C225" s="113">
        <v>6.7667999999999999E-3</v>
      </c>
      <c r="D225" s="113">
        <v>6.7672000000000001E-3</v>
      </c>
    </row>
    <row r="226" spans="1:4" x14ac:dyDescent="0.25">
      <c r="A226" s="112">
        <v>45871</v>
      </c>
      <c r="B226" s="113">
        <v>6.7669999999999996E-3</v>
      </c>
      <c r="C226" s="113">
        <v>6.7667999999999999E-3</v>
      </c>
      <c r="D226" s="113">
        <v>6.7672000000000001E-3</v>
      </c>
    </row>
    <row r="227" spans="1:4" x14ac:dyDescent="0.25">
      <c r="A227" s="112">
        <v>45872</v>
      </c>
      <c r="B227" s="113">
        <v>6.7669999999999996E-3</v>
      </c>
      <c r="C227" s="113">
        <v>6.7667999999999999E-3</v>
      </c>
      <c r="D227" s="113">
        <v>6.7672000000000001E-3</v>
      </c>
    </row>
    <row r="228" spans="1:4" x14ac:dyDescent="0.25">
      <c r="A228" s="112">
        <v>45873</v>
      </c>
      <c r="B228" s="113">
        <v>6.8047999999999997E-3</v>
      </c>
      <c r="C228" s="113">
        <v>6.8044999999999998E-3</v>
      </c>
      <c r="D228" s="113">
        <v>6.8050000000000003E-3</v>
      </c>
    </row>
    <row r="229" spans="1:4" x14ac:dyDescent="0.25">
      <c r="A229" s="112">
        <v>45874</v>
      </c>
      <c r="B229" s="113">
        <v>6.7724999999999999E-3</v>
      </c>
      <c r="C229" s="113">
        <v>6.7723000000000002E-3</v>
      </c>
      <c r="D229" s="113">
        <v>6.7727000000000004E-3</v>
      </c>
    </row>
    <row r="230" spans="1:4" x14ac:dyDescent="0.25">
      <c r="A230" s="112">
        <v>45875</v>
      </c>
      <c r="B230" s="113">
        <v>6.8008000000000001E-3</v>
      </c>
      <c r="C230" s="113">
        <v>6.8008000000000001E-3</v>
      </c>
      <c r="D230" s="113">
        <v>6.8008000000000001E-3</v>
      </c>
    </row>
    <row r="231" spans="1:4" x14ac:dyDescent="0.25">
      <c r="A231" s="112">
        <v>45876</v>
      </c>
      <c r="B231" s="113">
        <v>6.7765999999999998E-3</v>
      </c>
      <c r="C231" s="113">
        <v>6.7764000000000001E-3</v>
      </c>
      <c r="D231" s="113">
        <v>6.7768999999999998E-3</v>
      </c>
    </row>
    <row r="232" spans="1:4" x14ac:dyDescent="0.25">
      <c r="A232" s="112">
        <v>45877</v>
      </c>
      <c r="B232" s="113">
        <v>6.7707000000000002E-3</v>
      </c>
      <c r="C232" s="113">
        <v>6.7704000000000002E-3</v>
      </c>
      <c r="D232" s="113">
        <v>6.7708999999999998E-3</v>
      </c>
    </row>
    <row r="233" spans="1:4" x14ac:dyDescent="0.25">
      <c r="A233" s="112">
        <v>45878</v>
      </c>
      <c r="B233" s="113">
        <v>6.7707000000000002E-3</v>
      </c>
      <c r="C233" s="113">
        <v>6.7704000000000002E-3</v>
      </c>
      <c r="D233" s="113">
        <v>6.7708999999999998E-3</v>
      </c>
    </row>
    <row r="234" spans="1:4" x14ac:dyDescent="0.25">
      <c r="A234" s="112">
        <v>45879</v>
      </c>
      <c r="B234" s="113">
        <v>6.7707000000000002E-3</v>
      </c>
      <c r="C234" s="113">
        <v>6.7704000000000002E-3</v>
      </c>
      <c r="D234" s="113">
        <v>6.7708999999999998E-3</v>
      </c>
    </row>
    <row r="235" spans="1:4" x14ac:dyDescent="0.25">
      <c r="A235" s="112">
        <v>45880</v>
      </c>
      <c r="B235" s="113">
        <v>6.7498999999999997E-3</v>
      </c>
      <c r="C235" s="113">
        <v>6.7498999999999997E-3</v>
      </c>
      <c r="D235" s="113">
        <v>6.7498999999999997E-3</v>
      </c>
    </row>
    <row r="236" spans="1:4" x14ac:dyDescent="0.25">
      <c r="A236" s="112">
        <v>45881</v>
      </c>
      <c r="B236" s="113">
        <v>6.7692999999999998E-3</v>
      </c>
      <c r="C236" s="113">
        <v>6.7691000000000001E-3</v>
      </c>
      <c r="D236" s="113">
        <v>6.7695000000000003E-3</v>
      </c>
    </row>
    <row r="237" spans="1:4" x14ac:dyDescent="0.25">
      <c r="A237" s="112">
        <v>45882</v>
      </c>
      <c r="B237" s="113">
        <v>6.7825999999999997E-3</v>
      </c>
      <c r="C237" s="113">
        <v>6.7824000000000001E-3</v>
      </c>
      <c r="D237" s="113">
        <v>6.7828000000000003E-3</v>
      </c>
    </row>
    <row r="238" spans="1:4" x14ac:dyDescent="0.25">
      <c r="A238" s="112">
        <v>45883</v>
      </c>
      <c r="B238" s="113">
        <v>6.7624E-3</v>
      </c>
      <c r="C238" s="113">
        <v>6.7622000000000003E-3</v>
      </c>
      <c r="D238" s="113">
        <v>6.7625999999999997E-3</v>
      </c>
    </row>
    <row r="239" spans="1:4" x14ac:dyDescent="0.25">
      <c r="A239" s="112">
        <v>45884</v>
      </c>
      <c r="B239" s="113">
        <v>6.7926999999999996E-3</v>
      </c>
      <c r="C239" s="113">
        <v>6.7924999999999999E-3</v>
      </c>
      <c r="D239" s="113">
        <v>6.7930000000000004E-3</v>
      </c>
    </row>
    <row r="240" spans="1:4" x14ac:dyDescent="0.25">
      <c r="A240" s="112">
        <v>45885</v>
      </c>
      <c r="B240" s="113">
        <v>6.7926999999999996E-3</v>
      </c>
      <c r="C240" s="113">
        <v>6.7924999999999999E-3</v>
      </c>
      <c r="D240" s="113">
        <v>6.7930000000000004E-3</v>
      </c>
    </row>
    <row r="241" spans="1:4" x14ac:dyDescent="0.25">
      <c r="A241" s="112">
        <v>45886</v>
      </c>
      <c r="B241" s="113">
        <v>6.7926999999999996E-3</v>
      </c>
      <c r="C241" s="113">
        <v>6.7924999999999999E-3</v>
      </c>
      <c r="D241" s="113">
        <v>6.7930000000000004E-3</v>
      </c>
    </row>
    <row r="242" spans="1:4" x14ac:dyDescent="0.25">
      <c r="A242" s="112">
        <v>45887</v>
      </c>
      <c r="B242" s="113">
        <v>6.7632999999999999E-3</v>
      </c>
      <c r="C242" s="113">
        <v>6.7631000000000002E-3</v>
      </c>
      <c r="D242" s="113">
        <v>6.7635999999999998E-3</v>
      </c>
    </row>
    <row r="243" spans="1:4" x14ac:dyDescent="0.25">
      <c r="A243" s="112">
        <v>45888</v>
      </c>
      <c r="B243" s="113">
        <v>6.7803000000000004E-3</v>
      </c>
      <c r="C243" s="113">
        <v>6.7800999999999998E-3</v>
      </c>
      <c r="D243" s="113">
        <v>6.7805000000000001E-3</v>
      </c>
    </row>
    <row r="244" spans="1:4" x14ac:dyDescent="0.25">
      <c r="A244" s="112">
        <v>45889</v>
      </c>
      <c r="B244" s="113">
        <v>6.79E-3</v>
      </c>
      <c r="C244" s="113">
        <v>6.7897000000000001E-3</v>
      </c>
      <c r="D244" s="113">
        <v>6.7901999999999997E-3</v>
      </c>
    </row>
    <row r="245" spans="1:4" x14ac:dyDescent="0.25">
      <c r="A245" s="112">
        <v>45890</v>
      </c>
      <c r="B245" s="113">
        <v>6.7419000000000003E-3</v>
      </c>
      <c r="C245" s="113">
        <v>6.7416999999999998E-3</v>
      </c>
      <c r="D245" s="113">
        <v>6.7421E-3</v>
      </c>
    </row>
    <row r="246" spans="1:4" x14ac:dyDescent="0.25">
      <c r="A246" s="112">
        <v>45891</v>
      </c>
      <c r="B246" s="113">
        <v>6.8094000000000002E-3</v>
      </c>
      <c r="C246" s="113">
        <v>6.8091999999999996E-3</v>
      </c>
      <c r="D246" s="113">
        <v>6.8095999999999999E-3</v>
      </c>
    </row>
    <row r="247" spans="1:4" x14ac:dyDescent="0.25">
      <c r="A247" s="112">
        <v>45892</v>
      </c>
      <c r="B247" s="113">
        <v>6.8094000000000002E-3</v>
      </c>
      <c r="C247" s="113">
        <v>6.8091999999999996E-3</v>
      </c>
      <c r="D247" s="113">
        <v>6.8095999999999999E-3</v>
      </c>
    </row>
    <row r="248" spans="1:4" x14ac:dyDescent="0.25">
      <c r="A248" s="112">
        <v>45893</v>
      </c>
      <c r="B248" s="113">
        <v>6.8094000000000002E-3</v>
      </c>
      <c r="C248" s="113">
        <v>6.8091999999999996E-3</v>
      </c>
      <c r="D248" s="113">
        <v>6.8095999999999999E-3</v>
      </c>
    </row>
    <row r="249" spans="1:4" x14ac:dyDescent="0.25">
      <c r="A249" s="112">
        <v>45894</v>
      </c>
      <c r="B249" s="113">
        <v>6.7675000000000001E-3</v>
      </c>
      <c r="C249" s="113">
        <v>6.7672000000000001E-3</v>
      </c>
      <c r="D249" s="113">
        <v>6.7676999999999998E-3</v>
      </c>
    </row>
    <row r="250" spans="1:4" x14ac:dyDescent="0.25">
      <c r="A250" s="112">
        <v>45895</v>
      </c>
      <c r="B250" s="113">
        <v>6.7857999999999998E-3</v>
      </c>
      <c r="C250" s="113">
        <v>6.7856000000000001E-3</v>
      </c>
      <c r="D250" s="113">
        <v>6.7860999999999998E-3</v>
      </c>
    </row>
    <row r="251" spans="1:4" x14ac:dyDescent="0.25">
      <c r="A251" s="112">
        <v>45896</v>
      </c>
      <c r="B251" s="113">
        <v>6.7844000000000003E-3</v>
      </c>
      <c r="C251" s="113">
        <v>6.7841999999999998E-3</v>
      </c>
      <c r="D251" s="113">
        <v>6.7847000000000003E-3</v>
      </c>
    </row>
    <row r="252" spans="1:4" x14ac:dyDescent="0.25">
      <c r="A252" s="112">
        <v>45897</v>
      </c>
      <c r="B252" s="113">
        <v>6.8111999999999999E-3</v>
      </c>
      <c r="C252" s="113">
        <v>6.8110000000000002E-3</v>
      </c>
      <c r="D252" s="113">
        <v>6.8114999999999998E-3</v>
      </c>
    </row>
    <row r="253" spans="1:4" x14ac:dyDescent="0.25">
      <c r="A253" s="112">
        <v>45898</v>
      </c>
      <c r="B253" s="113">
        <v>6.8019999999999999E-3</v>
      </c>
      <c r="C253" s="113">
        <v>6.8016999999999999E-3</v>
      </c>
      <c r="D253" s="113">
        <v>6.8021999999999996E-3</v>
      </c>
    </row>
    <row r="254" spans="1:4" x14ac:dyDescent="0.25">
      <c r="A254" s="112">
        <v>45899</v>
      </c>
      <c r="B254" s="113">
        <v>6.8019999999999999E-3</v>
      </c>
      <c r="C254" s="113">
        <v>6.8016999999999999E-3</v>
      </c>
      <c r="D254" s="113">
        <v>6.8021999999999996E-3</v>
      </c>
    </row>
    <row r="255" spans="1:4" x14ac:dyDescent="0.25">
      <c r="A255" s="112">
        <v>45900</v>
      </c>
      <c r="B255" s="113">
        <v>6.8019999999999999E-3</v>
      </c>
      <c r="C255" s="113">
        <v>6.8016999999999999E-3</v>
      </c>
      <c r="D255" s="113">
        <v>6.8021999999999996E-3</v>
      </c>
    </row>
    <row r="256" spans="1:4" x14ac:dyDescent="0.25">
      <c r="A256" s="112">
        <v>45901</v>
      </c>
      <c r="B256" s="113">
        <v>6.7926999999999996E-3</v>
      </c>
      <c r="C256" s="113">
        <v>6.7924999999999999E-3</v>
      </c>
      <c r="D256" s="113">
        <v>6.7930000000000004E-3</v>
      </c>
    </row>
    <row r="257" spans="1:4" x14ac:dyDescent="0.25">
      <c r="A257" s="112">
        <v>45902</v>
      </c>
      <c r="B257" s="113">
        <v>6.7336999999999996E-3</v>
      </c>
      <c r="C257" s="113">
        <v>6.7334999999999999E-3</v>
      </c>
      <c r="D257" s="113">
        <v>6.7340000000000004E-3</v>
      </c>
    </row>
    <row r="258" spans="1:4" x14ac:dyDescent="0.25">
      <c r="A258" s="112">
        <v>45903</v>
      </c>
      <c r="B258" s="113">
        <v>6.7591999999999999E-3</v>
      </c>
      <c r="C258" s="113">
        <v>6.7590000000000003E-3</v>
      </c>
      <c r="D258" s="113">
        <v>6.7593999999999996E-3</v>
      </c>
    </row>
    <row r="259" spans="1:4" x14ac:dyDescent="0.25">
      <c r="A259" s="112">
        <v>45904</v>
      </c>
      <c r="B259" s="113">
        <v>6.7314999999999996E-3</v>
      </c>
      <c r="C259" s="113">
        <v>6.7311999999999997E-3</v>
      </c>
      <c r="D259" s="113">
        <v>6.7317000000000002E-3</v>
      </c>
    </row>
    <row r="260" spans="1:4" x14ac:dyDescent="0.25">
      <c r="A260" s="112">
        <v>45905</v>
      </c>
      <c r="B260" s="113">
        <v>6.7808E-3</v>
      </c>
      <c r="C260" s="113">
        <v>6.7805000000000001E-3</v>
      </c>
      <c r="D260" s="113">
        <v>6.7809999999999997E-3</v>
      </c>
    </row>
    <row r="261" spans="1:4" x14ac:dyDescent="0.25">
      <c r="A261" s="112">
        <v>45906</v>
      </c>
      <c r="B261" s="113">
        <v>6.7808E-3</v>
      </c>
      <c r="C261" s="113">
        <v>6.7805000000000001E-3</v>
      </c>
      <c r="D261" s="113">
        <v>6.7809999999999997E-3</v>
      </c>
    </row>
    <row r="262" spans="1:4" x14ac:dyDescent="0.25">
      <c r="A262" s="112">
        <v>45907</v>
      </c>
      <c r="B262" s="113">
        <v>6.7808E-3</v>
      </c>
      <c r="C262" s="113">
        <v>6.7805000000000001E-3</v>
      </c>
      <c r="D262" s="113">
        <v>6.7809999999999997E-3</v>
      </c>
    </row>
    <row r="263" spans="1:4" x14ac:dyDescent="0.25">
      <c r="A263" s="112">
        <v>45908</v>
      </c>
      <c r="B263" s="113">
        <v>6.7797999999999999E-3</v>
      </c>
      <c r="C263" s="113">
        <v>6.7796000000000002E-3</v>
      </c>
      <c r="D263" s="113">
        <v>6.7800999999999998E-3</v>
      </c>
    </row>
    <row r="264" spans="1:4" x14ac:dyDescent="0.25">
      <c r="A264" s="112">
        <v>45909</v>
      </c>
      <c r="B264" s="113">
        <v>6.7831000000000002E-3</v>
      </c>
      <c r="C264" s="113">
        <v>6.7828000000000003E-3</v>
      </c>
      <c r="D264" s="113">
        <v>6.7832999999999999E-3</v>
      </c>
    </row>
    <row r="265" spans="1:4" x14ac:dyDescent="0.25">
      <c r="A265" s="112">
        <v>45910</v>
      </c>
      <c r="B265" s="113">
        <v>6.7879000000000004E-3</v>
      </c>
      <c r="C265" s="113">
        <v>6.7879000000000004E-3</v>
      </c>
      <c r="D265" s="113">
        <v>6.7879000000000004E-3</v>
      </c>
    </row>
    <row r="266" spans="1:4" x14ac:dyDescent="0.25">
      <c r="A266" s="112">
        <v>45911</v>
      </c>
      <c r="B266" s="113">
        <v>6.7949999999999998E-3</v>
      </c>
      <c r="C266" s="113">
        <v>6.7948000000000001E-3</v>
      </c>
      <c r="D266" s="113">
        <v>6.7952999999999998E-3</v>
      </c>
    </row>
    <row r="267" spans="1:4" x14ac:dyDescent="0.25">
      <c r="A267" s="112">
        <v>45912</v>
      </c>
      <c r="B267" s="113">
        <v>6.7797999999999999E-3</v>
      </c>
      <c r="C267" s="113">
        <v>6.7796000000000002E-3</v>
      </c>
      <c r="D267" s="113">
        <v>6.7800999999999998E-3</v>
      </c>
    </row>
    <row r="268" spans="1:4" x14ac:dyDescent="0.25">
      <c r="A268" s="112">
        <v>45913</v>
      </c>
      <c r="B268" s="113">
        <v>6.7797999999999999E-3</v>
      </c>
      <c r="C268" s="113">
        <v>6.7796000000000002E-3</v>
      </c>
      <c r="D268" s="113">
        <v>6.7800999999999998E-3</v>
      </c>
    </row>
    <row r="269" spans="1:4" x14ac:dyDescent="0.25">
      <c r="A269" s="112">
        <v>45914</v>
      </c>
      <c r="B269" s="113">
        <v>6.7797999999999999E-3</v>
      </c>
      <c r="C269" s="113">
        <v>6.7796000000000002E-3</v>
      </c>
      <c r="D269" s="113">
        <v>6.7800999999999998E-3</v>
      </c>
    </row>
    <row r="270" spans="1:4" x14ac:dyDescent="0.25">
      <c r="A270" s="112">
        <v>45915</v>
      </c>
      <c r="B270" s="113">
        <v>6.7879000000000004E-3</v>
      </c>
      <c r="C270" s="113">
        <v>6.7879000000000004E-3</v>
      </c>
      <c r="D270" s="113">
        <v>6.7879000000000004E-3</v>
      </c>
    </row>
    <row r="271" spans="1:4" x14ac:dyDescent="0.25">
      <c r="A271" s="112">
        <v>45916</v>
      </c>
      <c r="B271" s="113">
        <v>6.8199999999999997E-3</v>
      </c>
      <c r="C271" s="113">
        <v>6.8199999999999997E-3</v>
      </c>
      <c r="D271" s="113">
        <v>6.8199999999999997E-3</v>
      </c>
    </row>
    <row r="272" spans="1:4" x14ac:dyDescent="0.25">
      <c r="A272" s="112">
        <v>45917</v>
      </c>
      <c r="B272" s="113">
        <v>6.8139999999999997E-3</v>
      </c>
      <c r="C272" s="113">
        <v>6.8138000000000001E-3</v>
      </c>
      <c r="D272" s="113">
        <v>6.8142999999999997E-3</v>
      </c>
    </row>
    <row r="273" spans="1:4" x14ac:dyDescent="0.25">
      <c r="A273" s="112">
        <v>45918</v>
      </c>
      <c r="B273" s="113">
        <v>6.7624E-3</v>
      </c>
      <c r="C273" s="113">
        <v>6.7622000000000003E-3</v>
      </c>
      <c r="D273" s="113">
        <v>6.7625999999999997E-3</v>
      </c>
    </row>
    <row r="274" spans="1:4" x14ac:dyDescent="0.25">
      <c r="A274" s="112">
        <v>45919</v>
      </c>
      <c r="B274" s="113">
        <v>6.7591999999999999E-3</v>
      </c>
      <c r="C274" s="113">
        <v>6.7590000000000003E-3</v>
      </c>
      <c r="D274" s="113">
        <v>6.7593999999999996E-3</v>
      </c>
    </row>
    <row r="275" spans="1:4" x14ac:dyDescent="0.25">
      <c r="A275" s="112">
        <v>45920</v>
      </c>
      <c r="B275" s="113">
        <v>6.7591999999999999E-3</v>
      </c>
      <c r="C275" s="113">
        <v>6.7590000000000003E-3</v>
      </c>
      <c r="D275" s="113">
        <v>6.7593999999999996E-3</v>
      </c>
    </row>
    <row r="276" spans="1:4" x14ac:dyDescent="0.25">
      <c r="A276" s="112">
        <v>45921</v>
      </c>
      <c r="B276" s="113">
        <v>6.7591999999999999E-3</v>
      </c>
      <c r="C276" s="113">
        <v>6.7590000000000003E-3</v>
      </c>
      <c r="D276" s="113">
        <v>6.7593999999999996E-3</v>
      </c>
    </row>
    <row r="277" spans="1:4" x14ac:dyDescent="0.25">
      <c r="A277" s="112">
        <v>45922</v>
      </c>
      <c r="B277" s="113">
        <v>6.7679000000000003E-3</v>
      </c>
      <c r="C277" s="113">
        <v>6.7676999999999998E-3</v>
      </c>
      <c r="D277" s="113">
        <v>6.7681E-3</v>
      </c>
    </row>
    <row r="278" spans="1:4" x14ac:dyDescent="0.25">
      <c r="A278" s="112">
        <v>45923</v>
      </c>
      <c r="B278" s="113">
        <v>6.7761999999999996E-3</v>
      </c>
      <c r="C278" s="113">
        <v>6.7758999999999996E-3</v>
      </c>
      <c r="D278" s="113">
        <v>6.7764000000000001E-3</v>
      </c>
    </row>
    <row r="279" spans="1:4" x14ac:dyDescent="0.25">
      <c r="A279" s="112">
        <v>45924</v>
      </c>
      <c r="B279" s="113">
        <v>6.7178999999999997E-3</v>
      </c>
      <c r="C279" s="113">
        <v>6.7177000000000001E-3</v>
      </c>
      <c r="D279" s="113">
        <v>6.7181000000000003E-3</v>
      </c>
    </row>
    <row r="280" spans="1:4" x14ac:dyDescent="0.25">
      <c r="A280" s="112">
        <v>45925</v>
      </c>
      <c r="B280" s="113">
        <v>6.6731000000000004E-3</v>
      </c>
      <c r="C280" s="113">
        <v>6.6728000000000004E-3</v>
      </c>
      <c r="D280" s="113">
        <v>6.6733000000000001E-3</v>
      </c>
    </row>
    <row r="281" spans="1:4" x14ac:dyDescent="0.25">
      <c r="A281" s="112">
        <v>45926</v>
      </c>
      <c r="B281" s="113">
        <v>6.6927000000000002E-3</v>
      </c>
      <c r="C281" s="113">
        <v>6.6924999999999997E-3</v>
      </c>
      <c r="D281" s="113">
        <v>6.6928999999999999E-3</v>
      </c>
    </row>
    <row r="282" spans="1:4" x14ac:dyDescent="0.25">
      <c r="A282" s="112">
        <v>45927</v>
      </c>
      <c r="B282" s="113">
        <v>6.6927000000000002E-3</v>
      </c>
      <c r="C282" s="113">
        <v>6.6924999999999997E-3</v>
      </c>
      <c r="D282" s="113">
        <v>6.6928999999999999E-3</v>
      </c>
    </row>
    <row r="283" spans="1:4" x14ac:dyDescent="0.25">
      <c r="A283" s="112">
        <v>45928</v>
      </c>
      <c r="B283" s="113">
        <v>6.6927000000000002E-3</v>
      </c>
      <c r="C283" s="113">
        <v>6.6924999999999997E-3</v>
      </c>
      <c r="D283" s="113">
        <v>6.6928999999999999E-3</v>
      </c>
    </row>
    <row r="284" spans="1:4" x14ac:dyDescent="0.25">
      <c r="A284" s="112">
        <v>45929</v>
      </c>
      <c r="B284" s="113">
        <v>6.7286999999999998E-3</v>
      </c>
      <c r="C284" s="113">
        <v>6.7285000000000001E-3</v>
      </c>
      <c r="D284" s="113">
        <v>6.7289999999999997E-3</v>
      </c>
    </row>
    <row r="285" spans="1:4" x14ac:dyDescent="0.25">
      <c r="A285" s="112">
        <v>45930</v>
      </c>
      <c r="B285" s="113">
        <v>6.7656000000000001E-3</v>
      </c>
      <c r="C285" s="113">
        <v>6.7654000000000004E-3</v>
      </c>
      <c r="D285" s="113">
        <v>6.7657999999999998E-3</v>
      </c>
    </row>
    <row r="286" spans="1:4" x14ac:dyDescent="0.25">
      <c r="A286" s="112">
        <v>45931</v>
      </c>
      <c r="B286" s="113">
        <v>6.7993999999999997E-3</v>
      </c>
      <c r="C286" s="113">
        <v>6.7993999999999997E-3</v>
      </c>
      <c r="D286" s="113">
        <v>6.7993999999999997E-3</v>
      </c>
    </row>
    <row r="287" spans="1:4" x14ac:dyDescent="0.25">
      <c r="A287" s="112">
        <v>45932</v>
      </c>
      <c r="B287" s="113">
        <v>6.7936999999999997E-3</v>
      </c>
      <c r="C287" s="113">
        <v>6.7933999999999998E-3</v>
      </c>
      <c r="D287" s="113">
        <v>6.7939000000000003E-3</v>
      </c>
    </row>
    <row r="288" spans="1:4" x14ac:dyDescent="0.25">
      <c r="A288" s="112">
        <v>45933</v>
      </c>
      <c r="B288" s="113">
        <v>6.7797999999999999E-3</v>
      </c>
      <c r="C288" s="113">
        <v>6.7796000000000002E-3</v>
      </c>
      <c r="D288" s="113">
        <v>6.7800999999999998E-3</v>
      </c>
    </row>
    <row r="289" spans="1:4" x14ac:dyDescent="0.25">
      <c r="A289" s="112">
        <v>45934</v>
      </c>
      <c r="B289" s="113">
        <v>6.7797999999999999E-3</v>
      </c>
      <c r="C289" s="113">
        <v>6.7796000000000002E-3</v>
      </c>
      <c r="D289" s="113">
        <v>6.7800999999999998E-3</v>
      </c>
    </row>
    <row r="290" spans="1:4" x14ac:dyDescent="0.25">
      <c r="A290" s="112">
        <v>45935</v>
      </c>
      <c r="B290" s="113">
        <v>6.7797999999999999E-3</v>
      </c>
      <c r="C290" s="113">
        <v>6.7796000000000002E-3</v>
      </c>
      <c r="D290" s="113">
        <v>6.7800999999999998E-3</v>
      </c>
    </row>
    <row r="291" spans="1:4" x14ac:dyDescent="0.25">
      <c r="A291" s="112">
        <v>45936</v>
      </c>
      <c r="B291" s="113">
        <v>6.6534999999999997E-3</v>
      </c>
      <c r="C291" s="113">
        <v>6.6533E-3</v>
      </c>
      <c r="D291" s="113">
        <v>6.6537999999999996E-3</v>
      </c>
    </row>
    <row r="292" spans="1:4" x14ac:dyDescent="0.25">
      <c r="A292" s="112">
        <v>45937</v>
      </c>
      <c r="B292" s="113">
        <v>6.5865000000000003E-3</v>
      </c>
      <c r="C292" s="113">
        <v>6.5862999999999998E-3</v>
      </c>
      <c r="D292" s="113">
        <v>6.5867E-3</v>
      </c>
    </row>
    <row r="293" spans="1:4" x14ac:dyDescent="0.25">
      <c r="A293" s="112">
        <v>45938</v>
      </c>
      <c r="B293" s="113">
        <v>6.5494000000000004E-3</v>
      </c>
      <c r="C293" s="113">
        <v>6.5491999999999998E-3</v>
      </c>
      <c r="D293" s="113">
        <v>6.5496E-3</v>
      </c>
    </row>
    <row r="294" spans="1:4" x14ac:dyDescent="0.25">
      <c r="A294" s="112">
        <v>45939</v>
      </c>
      <c r="B294" s="113">
        <v>6.5284000000000002E-3</v>
      </c>
      <c r="C294" s="113">
        <v>6.5281999999999996E-3</v>
      </c>
      <c r="D294" s="113">
        <v>6.5285999999999999E-3</v>
      </c>
    </row>
    <row r="295" spans="1:4" x14ac:dyDescent="0.25">
      <c r="A295" s="112">
        <v>45940</v>
      </c>
      <c r="B295" s="113">
        <v>6.5929999999999999E-3</v>
      </c>
      <c r="C295" s="113">
        <v>6.5928000000000002E-3</v>
      </c>
      <c r="D295" s="113">
        <v>6.5931999999999996E-3</v>
      </c>
    </row>
    <row r="296" spans="1:4" x14ac:dyDescent="0.25">
      <c r="A296" s="112">
        <v>45941</v>
      </c>
      <c r="B296" s="113">
        <v>6.5929999999999999E-3</v>
      </c>
      <c r="C296" s="113">
        <v>6.5928000000000002E-3</v>
      </c>
      <c r="D296" s="113">
        <v>6.5931999999999996E-3</v>
      </c>
    </row>
    <row r="297" spans="1:4" x14ac:dyDescent="0.25">
      <c r="A297" s="112">
        <v>45942</v>
      </c>
      <c r="B297" s="113">
        <v>6.5929999999999999E-3</v>
      </c>
      <c r="C297" s="113">
        <v>6.5928000000000002E-3</v>
      </c>
      <c r="D297" s="113">
        <v>6.5931999999999996E-3</v>
      </c>
    </row>
    <row r="298" spans="1:4" x14ac:dyDescent="0.25">
      <c r="A298" s="112">
        <v>45943</v>
      </c>
      <c r="B298" s="113">
        <v>6.5655000000000002E-3</v>
      </c>
      <c r="C298" s="113">
        <v>6.5650999999999999E-3</v>
      </c>
      <c r="D298" s="113">
        <v>6.5659000000000004E-3</v>
      </c>
    </row>
    <row r="299" spans="1:4" x14ac:dyDescent="0.25">
      <c r="A299" s="112">
        <v>45944</v>
      </c>
      <c r="B299" s="113">
        <v>6.5890999999999996E-3</v>
      </c>
      <c r="C299" s="113">
        <v>6.5889E-3</v>
      </c>
      <c r="D299" s="113">
        <v>6.5893000000000002E-3</v>
      </c>
    </row>
    <row r="300" spans="1:4" x14ac:dyDescent="0.25">
      <c r="A300" s="112">
        <v>45945</v>
      </c>
      <c r="B300" s="113">
        <v>6.6074000000000003E-3</v>
      </c>
      <c r="C300" s="113">
        <v>6.6071999999999997E-3</v>
      </c>
      <c r="D300" s="113">
        <v>6.6075999999999999E-3</v>
      </c>
    </row>
    <row r="301" spans="1:4" x14ac:dyDescent="0.25">
      <c r="A301" s="112">
        <v>45946</v>
      </c>
      <c r="B301" s="113">
        <v>6.6512999999999997E-3</v>
      </c>
      <c r="C301" s="113">
        <v>6.6511000000000001E-3</v>
      </c>
      <c r="D301" s="113">
        <v>6.6515000000000003E-3</v>
      </c>
    </row>
    <row r="302" spans="1:4" x14ac:dyDescent="0.25">
      <c r="A302" s="112">
        <v>45947</v>
      </c>
      <c r="B302" s="113">
        <v>6.6429000000000002E-3</v>
      </c>
      <c r="C302" s="113">
        <v>6.6426999999999996E-3</v>
      </c>
      <c r="D302" s="113">
        <v>6.6430999999999999E-3</v>
      </c>
    </row>
    <row r="303" spans="1:4" x14ac:dyDescent="0.25">
      <c r="A303" s="112">
        <v>45948</v>
      </c>
      <c r="B303" s="113">
        <v>6.6429000000000002E-3</v>
      </c>
      <c r="C303" s="113">
        <v>6.6426999999999996E-3</v>
      </c>
      <c r="D303" s="113">
        <v>6.6430999999999999E-3</v>
      </c>
    </row>
    <row r="304" spans="1:4" x14ac:dyDescent="0.25">
      <c r="A304" s="112">
        <v>45949</v>
      </c>
      <c r="B304" s="113">
        <v>6.6429000000000002E-3</v>
      </c>
      <c r="C304" s="113">
        <v>6.6426999999999996E-3</v>
      </c>
      <c r="D304" s="113">
        <v>6.6430999999999999E-3</v>
      </c>
    </row>
    <row r="305" spans="1:4" x14ac:dyDescent="0.25">
      <c r="A305" s="112">
        <v>45950</v>
      </c>
      <c r="B305" s="113">
        <v>6.6343000000000001E-3</v>
      </c>
      <c r="C305" s="113">
        <v>6.6343000000000001E-3</v>
      </c>
      <c r="D305" s="113">
        <v>6.6343000000000001E-3</v>
      </c>
    </row>
    <row r="306" spans="1:4" x14ac:dyDescent="0.25">
      <c r="A306" s="112">
        <v>45951</v>
      </c>
      <c r="B306" s="113">
        <v>6.5832E-3</v>
      </c>
      <c r="C306" s="113">
        <v>6.5832E-3</v>
      </c>
      <c r="D306" s="113">
        <v>6.5832E-3</v>
      </c>
    </row>
    <row r="307" spans="1:4" x14ac:dyDescent="0.25">
      <c r="A307" s="112">
        <v>45952</v>
      </c>
      <c r="B307" s="113">
        <v>6.5843000000000004E-3</v>
      </c>
      <c r="C307" s="113">
        <v>6.5840999999999998E-3</v>
      </c>
      <c r="D307" s="113">
        <v>6.5845000000000001E-3</v>
      </c>
    </row>
    <row r="308" spans="1:4" x14ac:dyDescent="0.25">
      <c r="A308" s="112">
        <v>45953</v>
      </c>
      <c r="B308" s="113">
        <v>6.5554000000000003E-3</v>
      </c>
      <c r="C308" s="113">
        <v>6.5551999999999997E-3</v>
      </c>
      <c r="D308" s="113">
        <v>6.5556E-3</v>
      </c>
    </row>
    <row r="309" spans="1:4" x14ac:dyDescent="0.25">
      <c r="A309" s="112">
        <v>45954</v>
      </c>
      <c r="B309" s="113">
        <v>6.5408000000000003E-3</v>
      </c>
      <c r="C309" s="113">
        <v>6.5405999999999997E-3</v>
      </c>
      <c r="D309" s="113">
        <v>6.5409999999999999E-3</v>
      </c>
    </row>
    <row r="310" spans="1:4" x14ac:dyDescent="0.25">
      <c r="A310" s="112">
        <v>45955</v>
      </c>
      <c r="B310" s="113">
        <v>6.5408000000000003E-3</v>
      </c>
      <c r="C310" s="113">
        <v>6.5405999999999997E-3</v>
      </c>
      <c r="D310" s="113">
        <v>6.5409999999999999E-3</v>
      </c>
    </row>
    <row r="311" spans="1:4" x14ac:dyDescent="0.25">
      <c r="A311" s="112">
        <v>45956</v>
      </c>
      <c r="B311" s="113">
        <v>6.5408000000000003E-3</v>
      </c>
      <c r="C311" s="113">
        <v>6.5405999999999997E-3</v>
      </c>
      <c r="D311" s="113">
        <v>6.5409999999999999E-3</v>
      </c>
    </row>
    <row r="312" spans="1:4" x14ac:dyDescent="0.25">
      <c r="A312" s="112">
        <v>45957</v>
      </c>
      <c r="B312" s="113">
        <v>6.5446999999999996E-3</v>
      </c>
      <c r="C312" s="113">
        <v>6.5445E-3</v>
      </c>
      <c r="D312" s="113">
        <v>6.5449000000000002E-3</v>
      </c>
    </row>
    <row r="313" spans="1:4" x14ac:dyDescent="0.25">
      <c r="A313" s="112">
        <v>45958</v>
      </c>
      <c r="B313" s="113">
        <v>6.5735000000000003E-3</v>
      </c>
      <c r="C313" s="113">
        <v>6.5732999999999998E-3</v>
      </c>
      <c r="D313" s="113">
        <v>6.5737E-3</v>
      </c>
    </row>
    <row r="314" spans="1:4" x14ac:dyDescent="0.25">
      <c r="A314" s="112">
        <v>45959</v>
      </c>
      <c r="B314" s="113">
        <v>6.5424999999999997E-3</v>
      </c>
      <c r="C314" s="113">
        <v>6.5423E-3</v>
      </c>
      <c r="D314" s="113">
        <v>6.5427000000000003E-3</v>
      </c>
    </row>
    <row r="315" spans="1:4" x14ac:dyDescent="0.25">
      <c r="A315" s="112">
        <v>45960</v>
      </c>
      <c r="B315" s="113">
        <v>6.4894999999999996E-3</v>
      </c>
      <c r="C315" s="113">
        <v>6.4891999999999997E-3</v>
      </c>
      <c r="D315" s="113">
        <v>6.4897000000000002E-3</v>
      </c>
    </row>
    <row r="316" spans="1:4" x14ac:dyDescent="0.25">
      <c r="A316" s="112">
        <v>45961</v>
      </c>
      <c r="B316" s="113">
        <v>6.4916000000000001E-3</v>
      </c>
      <c r="C316" s="113">
        <v>6.4913000000000002E-3</v>
      </c>
      <c r="D316" s="113">
        <v>6.4917999999999998E-3</v>
      </c>
    </row>
    <row r="317" spans="1:4" x14ac:dyDescent="0.25">
      <c r="A317" s="112">
        <v>45962</v>
      </c>
      <c r="B317" s="113">
        <v>6.4916000000000001E-3</v>
      </c>
      <c r="C317" s="113">
        <v>6.4913000000000002E-3</v>
      </c>
      <c r="D317" s="113">
        <v>6.4917999999999998E-3</v>
      </c>
    </row>
    <row r="318" spans="1:4" x14ac:dyDescent="0.25">
      <c r="A318" s="112">
        <v>45963</v>
      </c>
      <c r="B318" s="113">
        <v>6.4916000000000001E-3</v>
      </c>
      <c r="C318" s="113">
        <v>6.4913000000000002E-3</v>
      </c>
      <c r="D318" s="113">
        <v>6.4917999999999998E-3</v>
      </c>
    </row>
    <row r="319" spans="1:4" x14ac:dyDescent="0.25">
      <c r="A319" s="112">
        <v>45964</v>
      </c>
      <c r="B319" s="113">
        <v>6.4860999999999999E-3</v>
      </c>
      <c r="C319" s="113">
        <v>6.4859000000000002E-3</v>
      </c>
      <c r="D319" s="113">
        <v>6.4863000000000004E-3</v>
      </c>
    </row>
    <row r="320" spans="1:4" x14ac:dyDescent="0.25">
      <c r="A320" s="112">
        <v>45965</v>
      </c>
      <c r="B320" s="113">
        <v>6.5113999999999997E-3</v>
      </c>
      <c r="C320" s="113">
        <v>6.5112E-3</v>
      </c>
      <c r="D320" s="113">
        <v>6.5116000000000002E-3</v>
      </c>
    </row>
    <row r="321" spans="1:4" x14ac:dyDescent="0.25">
      <c r="A321" s="112">
        <v>45966</v>
      </c>
      <c r="B321" s="113">
        <v>6.4878000000000002E-3</v>
      </c>
      <c r="C321" s="113">
        <v>6.4875999999999996E-3</v>
      </c>
      <c r="D321" s="113">
        <v>6.4879999999999998E-3</v>
      </c>
    </row>
    <row r="322" spans="1:4" x14ac:dyDescent="0.25">
      <c r="A322" s="112">
        <v>45967</v>
      </c>
      <c r="B322" s="113">
        <v>6.5335000000000002E-3</v>
      </c>
      <c r="C322" s="113">
        <v>6.5332999999999997E-3</v>
      </c>
      <c r="D322" s="113">
        <v>6.5338000000000002E-3</v>
      </c>
    </row>
    <row r="323" spans="1:4" x14ac:dyDescent="0.25">
      <c r="A323" s="112">
        <v>45968</v>
      </c>
      <c r="B323" s="113">
        <v>6.5281999999999996E-3</v>
      </c>
      <c r="C323" s="113">
        <v>6.5281999999999996E-3</v>
      </c>
      <c r="D323" s="113">
        <v>6.5281999999999996E-3</v>
      </c>
    </row>
    <row r="324" spans="1:4" x14ac:dyDescent="0.25">
      <c r="A324" s="112">
        <v>45969</v>
      </c>
      <c r="B324" s="113">
        <v>6.5281999999999996E-3</v>
      </c>
      <c r="C324" s="113">
        <v>6.5281999999999996E-3</v>
      </c>
      <c r="D324" s="113">
        <v>6.5281999999999996E-3</v>
      </c>
    </row>
    <row r="325" spans="1:4" x14ac:dyDescent="0.25">
      <c r="A325" s="112">
        <v>45970</v>
      </c>
      <c r="B325" s="113">
        <v>6.5281999999999996E-3</v>
      </c>
      <c r="C325" s="113">
        <v>6.5281999999999996E-3</v>
      </c>
      <c r="D325" s="113">
        <v>6.5281999999999996E-3</v>
      </c>
    </row>
    <row r="326" spans="1:4" x14ac:dyDescent="0.25">
      <c r="A326" s="112">
        <v>45971</v>
      </c>
      <c r="B326" s="113">
        <v>6.4932000000000002E-3</v>
      </c>
      <c r="C326" s="113">
        <v>6.4929999999999996E-3</v>
      </c>
      <c r="D326" s="113">
        <v>6.4935000000000001E-3</v>
      </c>
    </row>
    <row r="327" spans="1:4" x14ac:dyDescent="0.25">
      <c r="A327" s="112">
        <v>45972</v>
      </c>
      <c r="B327" s="113">
        <v>6.4885999999999997E-3</v>
      </c>
      <c r="C327" s="113">
        <v>6.4884000000000001E-3</v>
      </c>
      <c r="D327" s="113">
        <v>6.4888000000000003E-3</v>
      </c>
    </row>
    <row r="328" spans="1:4" x14ac:dyDescent="0.25">
      <c r="A328" s="112">
        <v>45973</v>
      </c>
      <c r="B328" s="113">
        <v>6.4668E-3</v>
      </c>
      <c r="C328" s="113">
        <v>6.4666000000000003E-3</v>
      </c>
      <c r="D328" s="113">
        <v>6.4669999999999997E-3</v>
      </c>
    </row>
    <row r="329" spans="1:4" x14ac:dyDescent="0.25">
      <c r="A329" s="112">
        <v>45974</v>
      </c>
      <c r="B329" s="113">
        <v>6.4755999999999998E-3</v>
      </c>
      <c r="C329" s="113">
        <v>6.4754000000000001E-3</v>
      </c>
      <c r="D329" s="113">
        <v>6.4758000000000003E-3</v>
      </c>
    </row>
    <row r="330" spans="1:4" x14ac:dyDescent="0.25">
      <c r="A330" s="112">
        <v>45975</v>
      </c>
      <c r="B330" s="113">
        <v>6.4685000000000003E-3</v>
      </c>
      <c r="C330" s="113">
        <v>6.4682999999999997E-3</v>
      </c>
      <c r="D330" s="113">
        <v>6.4687E-3</v>
      </c>
    </row>
    <row r="331" spans="1:4" x14ac:dyDescent="0.25">
      <c r="A331" s="112">
        <v>45976</v>
      </c>
      <c r="B331" s="113">
        <v>6.4685000000000003E-3</v>
      </c>
      <c r="C331" s="113">
        <v>6.4682999999999997E-3</v>
      </c>
      <c r="D331" s="113">
        <v>6.4687E-3</v>
      </c>
    </row>
    <row r="332" spans="1:4" x14ac:dyDescent="0.25">
      <c r="A332" s="112">
        <v>45977</v>
      </c>
      <c r="B332" s="113">
        <v>6.4685000000000003E-3</v>
      </c>
      <c r="C332" s="113">
        <v>6.4682999999999997E-3</v>
      </c>
      <c r="D332" s="113">
        <v>6.4687E-3</v>
      </c>
    </row>
    <row r="333" spans="1:4" x14ac:dyDescent="0.25">
      <c r="A333" s="112">
        <v>45978</v>
      </c>
      <c r="B333" s="113">
        <v>6.4454999999999998E-3</v>
      </c>
      <c r="C333" s="113">
        <v>6.4453000000000002E-3</v>
      </c>
      <c r="D333" s="113">
        <v>6.4457000000000004E-3</v>
      </c>
    </row>
    <row r="334" spans="1:4" x14ac:dyDescent="0.25">
      <c r="A334" s="112">
        <v>45979</v>
      </c>
      <c r="B334" s="113">
        <v>6.4269000000000001E-3</v>
      </c>
      <c r="C334" s="113">
        <v>6.4266999999999996E-3</v>
      </c>
      <c r="D334" s="113">
        <v>6.4270999999999998E-3</v>
      </c>
    </row>
    <row r="335" spans="1:4" x14ac:dyDescent="0.25">
      <c r="A335" s="112">
        <v>45980</v>
      </c>
      <c r="B335" s="113">
        <v>6.3788999999999998E-3</v>
      </c>
      <c r="C335" s="113">
        <v>6.3787000000000002E-3</v>
      </c>
      <c r="D335" s="113">
        <v>6.3791000000000004E-3</v>
      </c>
    </row>
    <row r="336" spans="1:4" x14ac:dyDescent="0.25">
      <c r="A336" s="112">
        <v>45981</v>
      </c>
      <c r="B336" s="113">
        <v>6.3514000000000001E-3</v>
      </c>
      <c r="C336" s="113">
        <v>6.3512000000000004E-3</v>
      </c>
      <c r="D336" s="113">
        <v>6.3515999999999998E-3</v>
      </c>
    </row>
    <row r="337" spans="1:4" x14ac:dyDescent="0.25">
      <c r="A337" s="112">
        <v>45982</v>
      </c>
      <c r="B337" s="113">
        <v>6.3867000000000004E-3</v>
      </c>
      <c r="C337" s="113">
        <v>6.3864999999999998E-3</v>
      </c>
      <c r="D337" s="113">
        <v>6.3869E-3</v>
      </c>
    </row>
    <row r="338" spans="1:4" x14ac:dyDescent="0.25">
      <c r="A338" s="112">
        <v>45983</v>
      </c>
      <c r="B338" s="113">
        <v>6.3867000000000004E-3</v>
      </c>
      <c r="C338" s="113">
        <v>6.3864999999999998E-3</v>
      </c>
      <c r="D338" s="113">
        <v>6.3869E-3</v>
      </c>
    </row>
    <row r="339" spans="1:4" x14ac:dyDescent="0.25">
      <c r="A339" s="112">
        <v>45984</v>
      </c>
      <c r="B339" s="113">
        <v>6.3867000000000004E-3</v>
      </c>
      <c r="C339" s="113">
        <v>6.3864999999999998E-3</v>
      </c>
      <c r="D339" s="113">
        <v>6.3869E-3</v>
      </c>
    </row>
    <row r="340" spans="1:4" x14ac:dyDescent="0.25">
      <c r="A340" s="112">
        <v>45985</v>
      </c>
      <c r="B340" s="113">
        <v>6.3756999999999998E-3</v>
      </c>
      <c r="C340" s="113">
        <v>6.3755000000000001E-3</v>
      </c>
      <c r="D340" s="113">
        <v>6.3759000000000003E-3</v>
      </c>
    </row>
    <row r="341" spans="1:4" x14ac:dyDescent="0.25">
      <c r="A341" s="112">
        <v>45986</v>
      </c>
      <c r="B341" s="113">
        <v>6.4129E-3</v>
      </c>
      <c r="C341" s="113">
        <v>6.4127000000000003E-3</v>
      </c>
      <c r="D341" s="113">
        <v>6.4130999999999997E-3</v>
      </c>
    </row>
    <row r="342" spans="1:4" x14ac:dyDescent="0.25">
      <c r="A342" s="112">
        <v>45987</v>
      </c>
      <c r="B342" s="113">
        <v>6.3911999999999997E-3</v>
      </c>
      <c r="C342" s="113">
        <v>6.391E-3</v>
      </c>
      <c r="D342" s="113">
        <v>6.3914000000000002E-3</v>
      </c>
    </row>
    <row r="343" spans="1:4" x14ac:dyDescent="0.25">
      <c r="A343" s="112">
        <v>45988</v>
      </c>
      <c r="B343" s="113">
        <v>6.3956000000000004E-3</v>
      </c>
      <c r="C343" s="113">
        <v>6.3953999999999999E-3</v>
      </c>
      <c r="D343" s="113">
        <v>6.3959000000000004E-3</v>
      </c>
    </row>
    <row r="344" spans="1:4" x14ac:dyDescent="0.25">
      <c r="A344" s="112">
        <v>45989</v>
      </c>
      <c r="B344" s="113">
        <v>6.4044999999999996E-3</v>
      </c>
      <c r="C344" s="113">
        <v>6.404E-3</v>
      </c>
      <c r="D344" s="113">
        <v>6.4048999999999998E-3</v>
      </c>
    </row>
    <row r="345" spans="1:4" x14ac:dyDescent="0.25">
      <c r="A345" s="112">
        <v>45990</v>
      </c>
      <c r="B345" s="113">
        <v>6.4044999999999996E-3</v>
      </c>
      <c r="C345" s="113">
        <v>6.404E-3</v>
      </c>
      <c r="D345" s="113">
        <v>6.4048999999999998E-3</v>
      </c>
    </row>
    <row r="346" spans="1:4" x14ac:dyDescent="0.25">
      <c r="A346" s="112">
        <v>45991</v>
      </c>
      <c r="B346" s="113">
        <v>6.4044999999999996E-3</v>
      </c>
      <c r="C346" s="113">
        <v>6.404E-3</v>
      </c>
      <c r="D346" s="113">
        <v>6.4048999999999998E-3</v>
      </c>
    </row>
    <row r="347" spans="1:4" x14ac:dyDescent="0.25">
      <c r="A347" s="112">
        <v>45992</v>
      </c>
      <c r="B347" s="113">
        <v>6.4314000000000003E-3</v>
      </c>
      <c r="C347" s="113">
        <v>6.4311999999999998E-3</v>
      </c>
      <c r="D347" s="113">
        <v>6.4316E-3</v>
      </c>
    </row>
    <row r="348" spans="1:4" x14ac:dyDescent="0.25">
      <c r="A348" s="112">
        <v>45993</v>
      </c>
      <c r="B348" s="113">
        <v>6.4095999999999997E-3</v>
      </c>
      <c r="C348" s="113">
        <v>6.4094E-3</v>
      </c>
      <c r="D348" s="113">
        <v>6.4098000000000002E-3</v>
      </c>
    </row>
    <row r="349" spans="1:4" x14ac:dyDescent="0.25">
      <c r="A349" s="112">
        <v>45994</v>
      </c>
      <c r="B349" s="113">
        <v>6.4463999999999997E-3</v>
      </c>
      <c r="C349" s="113">
        <v>6.4462E-3</v>
      </c>
      <c r="D349" s="113">
        <v>6.4466000000000002E-3</v>
      </c>
    </row>
    <row r="350" spans="1:4" x14ac:dyDescent="0.25">
      <c r="A350" s="112">
        <v>45995</v>
      </c>
      <c r="B350" s="113">
        <v>6.4521999999999999E-3</v>
      </c>
      <c r="C350" s="113">
        <v>6.4520000000000003E-3</v>
      </c>
      <c r="D350" s="113">
        <v>6.4523999999999996E-3</v>
      </c>
    </row>
    <row r="351" spans="1:4" x14ac:dyDescent="0.25">
      <c r="A351" s="112">
        <v>45996</v>
      </c>
      <c r="B351" s="113">
        <v>6.4396999999999996E-3</v>
      </c>
      <c r="C351" s="113">
        <v>6.4394999999999999E-3</v>
      </c>
      <c r="D351" s="113">
        <v>6.4399000000000001E-3</v>
      </c>
    </row>
    <row r="352" spans="1:4" x14ac:dyDescent="0.25">
      <c r="A352" s="112">
        <v>45997</v>
      </c>
      <c r="B352" s="113">
        <v>6.4396999999999996E-3</v>
      </c>
      <c r="C352" s="113">
        <v>6.4394999999999999E-3</v>
      </c>
      <c r="D352" s="113">
        <v>6.4399000000000001E-3</v>
      </c>
    </row>
    <row r="353" spans="1:4" x14ac:dyDescent="0.25">
      <c r="A353" s="112">
        <v>45998</v>
      </c>
      <c r="B353" s="113">
        <v>6.4396999999999996E-3</v>
      </c>
      <c r="C353" s="113">
        <v>6.4394999999999999E-3</v>
      </c>
      <c r="D353" s="113">
        <v>6.4399000000000001E-3</v>
      </c>
    </row>
    <row r="354" spans="1:4" x14ac:dyDescent="0.25">
      <c r="A354" s="112">
        <v>45999</v>
      </c>
      <c r="B354" s="113">
        <v>6.4206999999999997E-3</v>
      </c>
      <c r="C354" s="113">
        <v>6.4205E-3</v>
      </c>
      <c r="D354" s="113">
        <v>6.4209000000000002E-3</v>
      </c>
    </row>
    <row r="355" spans="1:4" x14ac:dyDescent="0.25">
      <c r="A355" s="112">
        <v>46000</v>
      </c>
      <c r="B355" s="113">
        <v>6.3724000000000003E-3</v>
      </c>
      <c r="C355" s="113">
        <v>6.3721999999999997E-3</v>
      </c>
      <c r="D355" s="113">
        <v>6.3726E-3</v>
      </c>
    </row>
    <row r="356" spans="1:4" x14ac:dyDescent="0.25">
      <c r="A356" s="112">
        <v>46001</v>
      </c>
      <c r="B356" s="113">
        <v>6.3931999999999999E-3</v>
      </c>
      <c r="C356" s="113">
        <v>6.3930000000000002E-3</v>
      </c>
      <c r="D356" s="113">
        <v>6.3933999999999996E-3</v>
      </c>
    </row>
    <row r="357" spans="1:4" x14ac:dyDescent="0.25">
      <c r="A357" s="112">
        <v>46002</v>
      </c>
      <c r="B357" s="113">
        <v>6.4368000000000003E-3</v>
      </c>
      <c r="C357" s="113">
        <v>6.4365999999999998E-3</v>
      </c>
      <c r="D357" s="113">
        <v>6.437E-3</v>
      </c>
    </row>
    <row r="358" spans="1:4" x14ac:dyDescent="0.25">
      <c r="A358" s="112">
        <v>46003</v>
      </c>
      <c r="B358" s="113">
        <v>6.4199000000000001E-3</v>
      </c>
      <c r="C358" s="113">
        <v>6.4197000000000004E-3</v>
      </c>
      <c r="D358" s="113">
        <v>6.4200999999999998E-3</v>
      </c>
    </row>
    <row r="359" spans="1:4" x14ac:dyDescent="0.25">
      <c r="A359" s="112">
        <v>46004</v>
      </c>
      <c r="B359" s="113">
        <v>6.4199000000000001E-3</v>
      </c>
      <c r="C359" s="113">
        <v>6.4197000000000004E-3</v>
      </c>
      <c r="D359" s="113">
        <v>6.4200999999999998E-3</v>
      </c>
    </row>
    <row r="360" spans="1:4" x14ac:dyDescent="0.25">
      <c r="A360" s="112">
        <v>46005</v>
      </c>
      <c r="B360" s="113">
        <v>6.4199000000000001E-3</v>
      </c>
      <c r="C360" s="113">
        <v>6.4197000000000004E-3</v>
      </c>
      <c r="D360" s="113">
        <v>6.4200999999999998E-3</v>
      </c>
    </row>
    <row r="361" spans="1:4" x14ac:dyDescent="0.25">
      <c r="A361" s="112">
        <v>46006</v>
      </c>
      <c r="B361" s="113">
        <v>6.4368000000000003E-3</v>
      </c>
      <c r="C361" s="113">
        <v>6.4365999999999998E-3</v>
      </c>
      <c r="D361" s="113">
        <v>6.437E-3</v>
      </c>
    </row>
    <row r="362" spans="1:4" x14ac:dyDescent="0.25">
      <c r="A362" s="112">
        <v>46007</v>
      </c>
      <c r="B362" s="113">
        <v>6.4618000000000002E-3</v>
      </c>
      <c r="C362" s="113">
        <v>6.4615999999999996E-3</v>
      </c>
      <c r="D362" s="113">
        <v>6.4619999999999999E-3</v>
      </c>
    </row>
    <row r="363" spans="1:4" x14ac:dyDescent="0.25">
      <c r="A363" s="112">
        <v>46008</v>
      </c>
      <c r="B363" s="113">
        <v>6.424E-3</v>
      </c>
      <c r="C363" s="113">
        <v>6.4238000000000003E-3</v>
      </c>
      <c r="D363" s="113">
        <v>6.4241999999999997E-3</v>
      </c>
    </row>
    <row r="364" spans="1:4" x14ac:dyDescent="0.25">
      <c r="A364" s="112">
        <v>46009</v>
      </c>
      <c r="B364" s="113">
        <v>6.4247999999999996E-3</v>
      </c>
      <c r="C364" s="113">
        <v>6.4245999999999999E-3</v>
      </c>
      <c r="D364" s="113">
        <v>6.4250000000000002E-3</v>
      </c>
    </row>
    <row r="365" spans="1:4" x14ac:dyDescent="0.25">
      <c r="A365" s="112">
        <v>46010</v>
      </c>
      <c r="B365" s="113">
        <v>6.3493999999999998E-3</v>
      </c>
      <c r="C365" s="113">
        <v>6.3492000000000002E-3</v>
      </c>
      <c r="D365" s="113">
        <v>6.3496000000000004E-3</v>
      </c>
    </row>
    <row r="366" spans="1:4" x14ac:dyDescent="0.25">
      <c r="A366" s="112">
        <v>46011</v>
      </c>
      <c r="B366" s="113">
        <v>6.3493999999999998E-3</v>
      </c>
      <c r="C366" s="113">
        <v>6.3492000000000002E-3</v>
      </c>
      <c r="D366" s="113">
        <v>6.3496000000000004E-3</v>
      </c>
    </row>
    <row r="367" spans="1:4" x14ac:dyDescent="0.25">
      <c r="A367" s="112">
        <v>46012</v>
      </c>
      <c r="B367" s="113">
        <v>6.3493999999999998E-3</v>
      </c>
      <c r="C367" s="113">
        <v>6.3492000000000002E-3</v>
      </c>
      <c r="D367" s="113">
        <v>6.3496000000000004E-3</v>
      </c>
    </row>
    <row r="368" spans="1:4" x14ac:dyDescent="0.25">
      <c r="A368" s="112">
        <v>46013</v>
      </c>
      <c r="B368" s="113">
        <v>6.3715999999999998E-3</v>
      </c>
      <c r="C368" s="113">
        <v>6.3714000000000002E-3</v>
      </c>
      <c r="D368" s="113">
        <v>6.3718000000000004E-3</v>
      </c>
    </row>
    <row r="369" spans="1:4" x14ac:dyDescent="0.25">
      <c r="A369" s="112">
        <v>46014</v>
      </c>
      <c r="B369" s="113">
        <v>6.3988999999999999E-3</v>
      </c>
      <c r="C369" s="113">
        <v>6.3987000000000002E-3</v>
      </c>
      <c r="D369" s="113">
        <v>6.3990999999999996E-3</v>
      </c>
    </row>
    <row r="370" spans="1:4" x14ac:dyDescent="0.25">
      <c r="A370" s="112">
        <v>46015</v>
      </c>
      <c r="B370" s="113">
        <v>6.4115999999999999E-3</v>
      </c>
      <c r="C370" s="113">
        <v>6.4114000000000003E-3</v>
      </c>
      <c r="D370" s="113">
        <v>6.4118999999999999E-3</v>
      </c>
    </row>
    <row r="371" spans="1:4" x14ac:dyDescent="0.25">
      <c r="A371" s="112">
        <v>46016</v>
      </c>
      <c r="B371" s="113">
        <v>6.4193000000000002E-3</v>
      </c>
      <c r="C371" s="113">
        <v>6.4098000000000002E-3</v>
      </c>
      <c r="D371" s="113">
        <v>6.4288000000000001E-3</v>
      </c>
    </row>
    <row r="372" spans="1:4" x14ac:dyDescent="0.25">
      <c r="A372" s="112">
        <v>46017</v>
      </c>
      <c r="B372" s="113">
        <v>6.3891E-3</v>
      </c>
      <c r="C372" s="113">
        <v>6.3889000000000003E-3</v>
      </c>
      <c r="D372" s="113">
        <v>6.3892999999999997E-3</v>
      </c>
    </row>
    <row r="373" spans="1:4" x14ac:dyDescent="0.25">
      <c r="A373" s="112">
        <v>46018</v>
      </c>
      <c r="B373" s="113">
        <v>6.3891E-3</v>
      </c>
      <c r="C373" s="113">
        <v>6.3889000000000003E-3</v>
      </c>
      <c r="D373" s="113">
        <v>6.3892999999999997E-3</v>
      </c>
    </row>
    <row r="374" spans="1:4" x14ac:dyDescent="0.25">
      <c r="A374" s="112">
        <v>46019</v>
      </c>
      <c r="B374" s="113">
        <v>6.3891E-3</v>
      </c>
      <c r="C374" s="113">
        <v>6.3889000000000003E-3</v>
      </c>
      <c r="D374" s="113">
        <v>6.3892999999999997E-3</v>
      </c>
    </row>
    <row r="375" spans="1:4" x14ac:dyDescent="0.25">
      <c r="A375" s="112">
        <v>46020</v>
      </c>
      <c r="B375" s="113">
        <v>6.4025999999999996E-3</v>
      </c>
      <c r="C375" s="113">
        <v>6.4023999999999999E-3</v>
      </c>
      <c r="D375" s="113">
        <v>6.4028000000000002E-3</v>
      </c>
    </row>
    <row r="376" spans="1:4" x14ac:dyDescent="0.25">
      <c r="A376" s="112">
        <v>46021</v>
      </c>
      <c r="B376" s="113">
        <v>6.3927999999999997E-3</v>
      </c>
      <c r="C376" s="113">
        <v>6.3926E-3</v>
      </c>
      <c r="D376" s="113">
        <v>6.3930000000000002E-3</v>
      </c>
    </row>
    <row r="377" spans="1:4" ht="15.75" thickBot="1" x14ac:dyDescent="0.3">
      <c r="A377" s="112">
        <v>46022</v>
      </c>
      <c r="B377" s="113">
        <v>6.3727999999999996E-3</v>
      </c>
      <c r="C377" s="113">
        <v>6.3726E-3</v>
      </c>
      <c r="D377" s="113">
        <v>6.3730000000000002E-3</v>
      </c>
    </row>
    <row r="378" spans="1:4" ht="15.75" thickTop="1" x14ac:dyDescent="0.25">
      <c r="A378" s="4" t="s">
        <v>7</v>
      </c>
      <c r="B378" s="5">
        <f>+SUBTOTAL(101,B13:B377)</f>
        <v>6.688192328767122E-3</v>
      </c>
      <c r="C378" s="5">
        <f>+SUBTOTAL(101,C13:C377)</f>
        <v>6.6878989041095774E-3</v>
      </c>
      <c r="D378" s="5">
        <f>+SUBTOTAL(101,D13:D377)</f>
        <v>6.6884906849315135E-3</v>
      </c>
    </row>
  </sheetData>
  <mergeCells count="4">
    <mergeCell ref="A8:D8"/>
    <mergeCell ref="A9:D9"/>
    <mergeCell ref="A10:D10"/>
    <mergeCell ref="C11:D11"/>
  </mergeCells>
  <hyperlinks>
    <hyperlink ref="A2" location="Índice!A1" display="Índice" xr:uid="{12C7F8C2-4D55-4CF3-AFFC-383497CAB98F}"/>
    <hyperlink ref="B4" r:id="rId2" display="https://www.bce.fin.ec/cotizaciones/consulta-por-monedas-extranjeras/" xr:uid="{773BF72D-94DC-4C14-9A17-D62C589C56D6}"/>
  </hyperlinks>
  <pageMargins left="0.7" right="0.7" top="0.75" bottom="0.75" header="0.3" footer="0.3"/>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9C82A-78B7-4AD2-881F-29C2EE255EA6}">
  <sheetPr>
    <tabColor theme="2" tint="-9.9978637043366805E-2"/>
  </sheetPr>
  <dimension ref="A2:G378"/>
  <sheetViews>
    <sheetView showGridLines="0" workbookViewId="0">
      <selection activeCell="A2" sqref="A2"/>
    </sheetView>
  </sheetViews>
  <sheetFormatPr baseColWidth="10" defaultRowHeight="15" x14ac:dyDescent="0.25"/>
  <cols>
    <col min="2" max="2" width="14.5703125" customWidth="1"/>
    <col min="6" max="6" width="17.5703125" bestFit="1" customWidth="1"/>
    <col min="7" max="7" width="18.7109375" bestFit="1" customWidth="1"/>
  </cols>
  <sheetData>
    <row r="2" spans="1:7" x14ac:dyDescent="0.25">
      <c r="A2" s="65" t="s">
        <v>23</v>
      </c>
    </row>
    <row r="4" spans="1:7" x14ac:dyDescent="0.25">
      <c r="A4" t="s">
        <v>544</v>
      </c>
      <c r="B4" s="6" t="s">
        <v>310</v>
      </c>
    </row>
    <row r="5" spans="1:7" x14ac:dyDescent="0.25">
      <c r="A5" t="s">
        <v>545</v>
      </c>
      <c r="B5" s="56">
        <v>46101</v>
      </c>
    </row>
    <row r="8" spans="1:7" x14ac:dyDescent="0.25">
      <c r="A8" s="150" t="s">
        <v>0</v>
      </c>
      <c r="B8" s="150"/>
      <c r="C8" s="150"/>
      <c r="D8" s="150"/>
    </row>
    <row r="9" spans="1:7" x14ac:dyDescent="0.25">
      <c r="A9" s="150" t="s">
        <v>173</v>
      </c>
      <c r="B9" s="150"/>
      <c r="C9" s="150"/>
      <c r="D9" s="150"/>
    </row>
    <row r="10" spans="1:7" x14ac:dyDescent="0.25">
      <c r="A10" s="151" t="s">
        <v>394</v>
      </c>
      <c r="B10" s="151"/>
      <c r="C10" s="151"/>
      <c r="D10" s="151"/>
    </row>
    <row r="11" spans="1:7" x14ac:dyDescent="0.25">
      <c r="A11" s="48"/>
      <c r="B11" s="48" t="s">
        <v>2</v>
      </c>
      <c r="C11" s="150" t="s">
        <v>171</v>
      </c>
      <c r="D11" s="150"/>
    </row>
    <row r="12" spans="1:7" ht="24" x14ac:dyDescent="0.25">
      <c r="A12" s="107" t="s">
        <v>3</v>
      </c>
      <c r="B12" s="108" t="s">
        <v>4</v>
      </c>
      <c r="C12" s="108" t="s">
        <v>5</v>
      </c>
      <c r="D12" s="109" t="s">
        <v>6</v>
      </c>
    </row>
    <row r="13" spans="1:7" x14ac:dyDescent="0.25">
      <c r="A13" s="114">
        <v>45658</v>
      </c>
      <c r="B13" s="115">
        <v>1.2526999999999999</v>
      </c>
      <c r="C13" s="115">
        <v>1.254</v>
      </c>
      <c r="D13" s="115">
        <v>1.2514000000000001</v>
      </c>
      <c r="F13" s="1" t="s">
        <v>8</v>
      </c>
      <c r="G13" t="s">
        <v>22</v>
      </c>
    </row>
    <row r="14" spans="1:7" x14ac:dyDescent="0.25">
      <c r="A14" s="114">
        <v>45659</v>
      </c>
      <c r="B14" s="115">
        <v>1.2369000000000001</v>
      </c>
      <c r="C14" s="115">
        <v>1.2370000000000001</v>
      </c>
      <c r="D14" s="115">
        <v>1.2367999999999999</v>
      </c>
      <c r="F14" s="2" t="s">
        <v>10</v>
      </c>
      <c r="G14" s="3">
        <v>1.2347677419354837</v>
      </c>
    </row>
    <row r="15" spans="1:7" x14ac:dyDescent="0.25">
      <c r="A15" s="114">
        <v>45660</v>
      </c>
      <c r="B15" s="115">
        <v>1.2416499999999999</v>
      </c>
      <c r="C15" s="115">
        <v>1.2417</v>
      </c>
      <c r="D15" s="115">
        <v>1.2416</v>
      </c>
      <c r="F15" s="2" t="s">
        <v>11</v>
      </c>
      <c r="G15" s="3">
        <v>1.253535714285714</v>
      </c>
    </row>
    <row r="16" spans="1:7" x14ac:dyDescent="0.25">
      <c r="A16" s="114">
        <v>45661</v>
      </c>
      <c r="B16" s="115">
        <v>1.2416499999999999</v>
      </c>
      <c r="C16" s="115">
        <v>1.2417</v>
      </c>
      <c r="D16" s="115">
        <v>1.2416</v>
      </c>
      <c r="F16" s="2" t="s">
        <v>12</v>
      </c>
      <c r="G16" s="3">
        <v>1.2899548387096778</v>
      </c>
    </row>
    <row r="17" spans="1:7" x14ac:dyDescent="0.25">
      <c r="A17" s="114">
        <v>45662</v>
      </c>
      <c r="B17" s="115">
        <v>1.2416499999999999</v>
      </c>
      <c r="C17" s="115">
        <v>1.2417</v>
      </c>
      <c r="D17" s="115">
        <v>1.2416</v>
      </c>
      <c r="F17" s="2" t="s">
        <v>13</v>
      </c>
      <c r="G17" s="3">
        <v>1.3145433333333334</v>
      </c>
    </row>
    <row r="18" spans="1:7" x14ac:dyDescent="0.25">
      <c r="A18" s="114">
        <v>45663</v>
      </c>
      <c r="B18" s="115">
        <v>1.2511000000000001</v>
      </c>
      <c r="C18" s="115">
        <v>1.2512000000000001</v>
      </c>
      <c r="D18" s="115">
        <v>1.2509999999999999</v>
      </c>
      <c r="F18" s="2" t="s">
        <v>14</v>
      </c>
      <c r="G18" s="3">
        <v>1.3367919354838711</v>
      </c>
    </row>
    <row r="19" spans="1:7" x14ac:dyDescent="0.25">
      <c r="A19" s="114">
        <v>45664</v>
      </c>
      <c r="B19" s="115">
        <v>1.24885</v>
      </c>
      <c r="C19" s="115">
        <v>1.2488999999999999</v>
      </c>
      <c r="D19" s="115">
        <v>1.2487999999999999</v>
      </c>
      <c r="F19" s="2" t="s">
        <v>15</v>
      </c>
      <c r="G19" s="3">
        <v>1.3561333333333336</v>
      </c>
    </row>
    <row r="20" spans="1:7" x14ac:dyDescent="0.25">
      <c r="A20" s="114">
        <v>45665</v>
      </c>
      <c r="B20" s="115">
        <v>1.23525</v>
      </c>
      <c r="C20" s="115">
        <v>1.2353000000000001</v>
      </c>
      <c r="D20" s="115">
        <v>1.2352000000000001</v>
      </c>
      <c r="F20" s="2" t="s">
        <v>16</v>
      </c>
      <c r="G20" s="3">
        <v>1.3494903225806454</v>
      </c>
    </row>
    <row r="21" spans="1:7" x14ac:dyDescent="0.25">
      <c r="A21" s="114">
        <v>45666</v>
      </c>
      <c r="B21" s="115">
        <v>1.2306999999999999</v>
      </c>
      <c r="C21" s="115">
        <v>1.2307999999999999</v>
      </c>
      <c r="D21" s="115">
        <v>1.2305999999999999</v>
      </c>
      <c r="F21" s="2" t="s">
        <v>17</v>
      </c>
      <c r="G21" s="3">
        <v>1.3451935483870965</v>
      </c>
    </row>
    <row r="22" spans="1:7" x14ac:dyDescent="0.25">
      <c r="A22" s="114">
        <v>45667</v>
      </c>
      <c r="B22" s="115">
        <v>1.22105</v>
      </c>
      <c r="C22" s="115">
        <v>1.2211000000000001</v>
      </c>
      <c r="D22" s="115">
        <v>1.2210000000000001</v>
      </c>
      <c r="F22" s="2" t="s">
        <v>18</v>
      </c>
      <c r="G22" s="3">
        <v>1.3499666666666665</v>
      </c>
    </row>
    <row r="23" spans="1:7" x14ac:dyDescent="0.25">
      <c r="A23" s="114">
        <v>45668</v>
      </c>
      <c r="B23" s="115">
        <v>1.22105</v>
      </c>
      <c r="C23" s="115">
        <v>1.2211000000000001</v>
      </c>
      <c r="D23" s="115">
        <v>1.2210000000000001</v>
      </c>
      <c r="F23" s="2" t="s">
        <v>19</v>
      </c>
      <c r="G23" s="3">
        <v>1.3361612903225812</v>
      </c>
    </row>
    <row r="24" spans="1:7" x14ac:dyDescent="0.25">
      <c r="A24" s="114">
        <v>45669</v>
      </c>
      <c r="B24" s="115">
        <v>1.22105</v>
      </c>
      <c r="C24" s="115">
        <v>1.2211000000000001</v>
      </c>
      <c r="D24" s="115">
        <v>1.2210000000000001</v>
      </c>
      <c r="F24" s="2" t="s">
        <v>20</v>
      </c>
      <c r="G24" s="3">
        <v>1.3151300000000001</v>
      </c>
    </row>
    <row r="25" spans="1:7" x14ac:dyDescent="0.25">
      <c r="A25" s="114">
        <v>45670</v>
      </c>
      <c r="B25" s="115">
        <v>1.2178500000000001</v>
      </c>
      <c r="C25" s="115">
        <v>1.2179</v>
      </c>
      <c r="D25" s="115">
        <v>1.2178</v>
      </c>
      <c r="F25" s="2" t="s">
        <v>21</v>
      </c>
      <c r="G25" s="3">
        <v>1.3393048387096775</v>
      </c>
    </row>
    <row r="26" spans="1:7" x14ac:dyDescent="0.25">
      <c r="A26" s="114">
        <v>45671</v>
      </c>
      <c r="B26" s="115">
        <v>1.22055</v>
      </c>
      <c r="C26" s="115">
        <v>1.2205999999999999</v>
      </c>
      <c r="D26" s="115">
        <v>1.2204999999999999</v>
      </c>
      <c r="F26" s="2" t="s">
        <v>9</v>
      </c>
      <c r="G26" s="3">
        <v>1.3187775342465746</v>
      </c>
    </row>
    <row r="27" spans="1:7" x14ac:dyDescent="0.25">
      <c r="A27" s="114">
        <v>45672</v>
      </c>
      <c r="B27" s="115">
        <v>1.2228000000000001</v>
      </c>
      <c r="C27" s="115">
        <v>1.2229000000000001</v>
      </c>
      <c r="D27" s="115">
        <v>1.2226999999999999</v>
      </c>
    </row>
    <row r="28" spans="1:7" x14ac:dyDescent="0.25">
      <c r="A28" s="114">
        <v>45673</v>
      </c>
      <c r="B28" s="115">
        <v>1.2234</v>
      </c>
      <c r="C28" s="115">
        <v>1.2235</v>
      </c>
      <c r="D28" s="115">
        <v>1.2233000000000001</v>
      </c>
    </row>
    <row r="29" spans="1:7" x14ac:dyDescent="0.25">
      <c r="A29" s="114">
        <v>45674</v>
      </c>
      <c r="B29" s="115">
        <v>1.2174499999999999</v>
      </c>
      <c r="C29" s="115">
        <v>1.2175</v>
      </c>
      <c r="D29" s="115">
        <v>1.2174</v>
      </c>
    </row>
    <row r="30" spans="1:7" x14ac:dyDescent="0.25">
      <c r="A30" s="114">
        <v>45675</v>
      </c>
      <c r="B30" s="115">
        <v>1.2174499999999999</v>
      </c>
      <c r="C30" s="115">
        <v>1.2175</v>
      </c>
      <c r="D30" s="115">
        <v>1.2174</v>
      </c>
    </row>
    <row r="31" spans="1:7" x14ac:dyDescent="0.25">
      <c r="A31" s="114">
        <v>45676</v>
      </c>
      <c r="B31" s="115">
        <v>1.2174499999999999</v>
      </c>
      <c r="C31" s="115">
        <v>1.2175</v>
      </c>
      <c r="D31" s="115">
        <v>1.2174</v>
      </c>
    </row>
    <row r="32" spans="1:7" x14ac:dyDescent="0.25">
      <c r="A32" s="114">
        <v>45677</v>
      </c>
      <c r="B32" s="115">
        <v>1.2297</v>
      </c>
      <c r="C32" s="115">
        <v>1.2298</v>
      </c>
      <c r="D32" s="115">
        <v>1.2296</v>
      </c>
    </row>
    <row r="33" spans="1:4" x14ac:dyDescent="0.25">
      <c r="A33" s="114">
        <v>45678</v>
      </c>
      <c r="B33" s="115">
        <v>1.23325</v>
      </c>
      <c r="C33" s="115">
        <v>1.2333000000000001</v>
      </c>
      <c r="D33" s="115">
        <v>1.2332000000000001</v>
      </c>
    </row>
    <row r="34" spans="1:4" x14ac:dyDescent="0.25">
      <c r="A34" s="114">
        <v>45679</v>
      </c>
      <c r="B34" s="115">
        <v>1.2323</v>
      </c>
      <c r="C34" s="115">
        <v>1.2323999999999999</v>
      </c>
      <c r="D34" s="115">
        <v>1.2322</v>
      </c>
    </row>
    <row r="35" spans="1:4" x14ac:dyDescent="0.25">
      <c r="A35" s="114">
        <v>45680</v>
      </c>
      <c r="B35" s="115">
        <v>1.2361500000000001</v>
      </c>
      <c r="C35" s="115">
        <v>1.2362</v>
      </c>
      <c r="D35" s="115">
        <v>1.2361</v>
      </c>
    </row>
    <row r="36" spans="1:4" x14ac:dyDescent="0.25">
      <c r="A36" s="114">
        <v>45681</v>
      </c>
      <c r="B36" s="115">
        <v>1.2482500000000001</v>
      </c>
      <c r="C36" s="115">
        <v>1.2483</v>
      </c>
      <c r="D36" s="115">
        <v>1.2482</v>
      </c>
    </row>
    <row r="37" spans="1:4" x14ac:dyDescent="0.25">
      <c r="A37" s="114">
        <v>45682</v>
      </c>
      <c r="B37" s="115">
        <v>1.2482500000000001</v>
      </c>
      <c r="C37" s="115">
        <v>1.2483</v>
      </c>
      <c r="D37" s="115">
        <v>1.2482</v>
      </c>
    </row>
    <row r="38" spans="1:4" x14ac:dyDescent="0.25">
      <c r="A38" s="114">
        <v>45683</v>
      </c>
      <c r="B38" s="115">
        <v>1.2482500000000001</v>
      </c>
      <c r="C38" s="115">
        <v>1.2483</v>
      </c>
      <c r="D38" s="115">
        <v>1.2482</v>
      </c>
    </row>
    <row r="39" spans="1:4" x14ac:dyDescent="0.25">
      <c r="A39" s="114">
        <v>45684</v>
      </c>
      <c r="B39" s="115">
        <v>1.2479</v>
      </c>
      <c r="C39" s="115">
        <v>1.248</v>
      </c>
      <c r="D39" s="115">
        <v>1.2478</v>
      </c>
    </row>
    <row r="40" spans="1:4" x14ac:dyDescent="0.25">
      <c r="A40" s="114">
        <v>45685</v>
      </c>
      <c r="B40" s="115">
        <v>1.2426999999999999</v>
      </c>
      <c r="C40" s="115">
        <v>1.2427999999999999</v>
      </c>
      <c r="D40" s="115">
        <v>1.2425999999999999</v>
      </c>
    </row>
    <row r="41" spans="1:4" x14ac:dyDescent="0.25">
      <c r="A41" s="114">
        <v>45686</v>
      </c>
      <c r="B41" s="115">
        <v>1.2444999999999999</v>
      </c>
      <c r="C41" s="115">
        <v>1.2445999999999999</v>
      </c>
      <c r="D41" s="115">
        <v>1.2444</v>
      </c>
    </row>
    <row r="42" spans="1:4" x14ac:dyDescent="0.25">
      <c r="A42" s="114">
        <v>45687</v>
      </c>
      <c r="B42" s="115">
        <v>1.2454499999999999</v>
      </c>
      <c r="C42" s="115">
        <v>1.2455000000000001</v>
      </c>
      <c r="D42" s="115">
        <v>1.2454000000000001</v>
      </c>
    </row>
    <row r="43" spans="1:4" x14ac:dyDescent="0.25">
      <c r="A43" s="114">
        <v>45688</v>
      </c>
      <c r="B43" s="115">
        <v>1.24055</v>
      </c>
      <c r="C43" s="115">
        <v>1.2405999999999999</v>
      </c>
      <c r="D43" s="115">
        <v>1.2404999999999999</v>
      </c>
    </row>
    <row r="44" spans="1:4" x14ac:dyDescent="0.25">
      <c r="A44" s="114">
        <v>45689</v>
      </c>
      <c r="B44" s="115">
        <v>1.24055</v>
      </c>
      <c r="C44" s="115">
        <v>1.2405999999999999</v>
      </c>
      <c r="D44" s="115">
        <v>1.2404999999999999</v>
      </c>
    </row>
    <row r="45" spans="1:4" x14ac:dyDescent="0.25">
      <c r="A45" s="114">
        <v>45690</v>
      </c>
      <c r="B45" s="115">
        <v>1.24055</v>
      </c>
      <c r="C45" s="115">
        <v>1.2405999999999999</v>
      </c>
      <c r="D45" s="115">
        <v>1.2404999999999999</v>
      </c>
    </row>
    <row r="46" spans="1:4" x14ac:dyDescent="0.25">
      <c r="A46" s="114">
        <v>45691</v>
      </c>
      <c r="B46" s="115">
        <v>1.23915</v>
      </c>
      <c r="C46" s="115">
        <v>1.2392000000000001</v>
      </c>
      <c r="D46" s="115">
        <v>1.2391000000000001</v>
      </c>
    </row>
    <row r="47" spans="1:4" x14ac:dyDescent="0.25">
      <c r="A47" s="114">
        <v>45692</v>
      </c>
      <c r="B47" s="115">
        <v>1.24875</v>
      </c>
      <c r="C47" s="115">
        <v>1.2487999999999999</v>
      </c>
      <c r="D47" s="115">
        <v>1.2486999999999999</v>
      </c>
    </row>
    <row r="48" spans="1:4" x14ac:dyDescent="0.25">
      <c r="A48" s="114">
        <v>45693</v>
      </c>
      <c r="B48" s="115">
        <v>1.25105</v>
      </c>
      <c r="C48" s="115">
        <v>1.2511000000000001</v>
      </c>
      <c r="D48" s="115">
        <v>1.2509999999999999</v>
      </c>
    </row>
    <row r="49" spans="1:4" x14ac:dyDescent="0.25">
      <c r="A49" s="114">
        <v>45694</v>
      </c>
      <c r="B49" s="115">
        <v>1.24465</v>
      </c>
      <c r="C49" s="115">
        <v>1.2446999999999999</v>
      </c>
      <c r="D49" s="115">
        <v>1.2445999999999999</v>
      </c>
    </row>
    <row r="50" spans="1:4" x14ac:dyDescent="0.25">
      <c r="A50" s="114">
        <v>45695</v>
      </c>
      <c r="B50" s="115">
        <v>1.2404500000000001</v>
      </c>
      <c r="C50" s="115">
        <v>1.2404999999999999</v>
      </c>
      <c r="D50" s="115">
        <v>1.2403999999999999</v>
      </c>
    </row>
    <row r="51" spans="1:4" x14ac:dyDescent="0.25">
      <c r="A51" s="114">
        <v>45696</v>
      </c>
      <c r="B51" s="115">
        <v>1.2404500000000001</v>
      </c>
      <c r="C51" s="115">
        <v>1.2404999999999999</v>
      </c>
      <c r="D51" s="115">
        <v>1.2403999999999999</v>
      </c>
    </row>
    <row r="52" spans="1:4" x14ac:dyDescent="0.25">
      <c r="A52" s="114">
        <v>45697</v>
      </c>
      <c r="B52" s="115">
        <v>1.2404500000000001</v>
      </c>
      <c r="C52" s="115">
        <v>1.2404999999999999</v>
      </c>
      <c r="D52" s="115">
        <v>1.2403999999999999</v>
      </c>
    </row>
    <row r="53" spans="1:4" x14ac:dyDescent="0.25">
      <c r="A53" s="114">
        <v>45698</v>
      </c>
      <c r="B53" s="115">
        <v>1.23665</v>
      </c>
      <c r="C53" s="115">
        <v>1.2366999999999999</v>
      </c>
      <c r="D53" s="115">
        <v>1.2365999999999999</v>
      </c>
    </row>
    <row r="54" spans="1:4" x14ac:dyDescent="0.25">
      <c r="A54" s="114">
        <v>45699</v>
      </c>
      <c r="B54" s="115">
        <v>1.2424500000000001</v>
      </c>
      <c r="C54" s="115">
        <v>1.2424999999999999</v>
      </c>
      <c r="D54" s="115">
        <v>1.2423999999999999</v>
      </c>
    </row>
    <row r="55" spans="1:4" x14ac:dyDescent="0.25">
      <c r="A55" s="114">
        <v>45700</v>
      </c>
      <c r="B55" s="115">
        <v>1.2451000000000001</v>
      </c>
      <c r="C55" s="115">
        <v>1.2452000000000001</v>
      </c>
      <c r="D55" s="115">
        <v>1.2450000000000001</v>
      </c>
    </row>
    <row r="56" spans="1:4" x14ac:dyDescent="0.25">
      <c r="A56" s="114">
        <v>45701</v>
      </c>
      <c r="B56" s="115">
        <v>1.2504500000000001</v>
      </c>
      <c r="C56" s="115">
        <v>1.2504999999999999</v>
      </c>
      <c r="D56" s="115">
        <v>1.2504</v>
      </c>
    </row>
    <row r="57" spans="1:4" x14ac:dyDescent="0.25">
      <c r="A57" s="114">
        <v>45702</v>
      </c>
      <c r="B57" s="115">
        <v>1.2598499999999999</v>
      </c>
      <c r="C57" s="115">
        <v>1.2599</v>
      </c>
      <c r="D57" s="115">
        <v>1.2598</v>
      </c>
    </row>
    <row r="58" spans="1:4" x14ac:dyDescent="0.25">
      <c r="A58" s="114">
        <v>45703</v>
      </c>
      <c r="B58" s="115">
        <v>1.2598499999999999</v>
      </c>
      <c r="C58" s="115">
        <v>1.2599</v>
      </c>
      <c r="D58" s="115">
        <v>1.2598</v>
      </c>
    </row>
    <row r="59" spans="1:4" x14ac:dyDescent="0.25">
      <c r="A59" s="114">
        <v>45704</v>
      </c>
      <c r="B59" s="115">
        <v>1.2598499999999999</v>
      </c>
      <c r="C59" s="115">
        <v>1.2599</v>
      </c>
      <c r="D59" s="115">
        <v>1.2598</v>
      </c>
    </row>
    <row r="60" spans="1:4" x14ac:dyDescent="0.25">
      <c r="A60" s="114">
        <v>45705</v>
      </c>
      <c r="B60" s="115">
        <v>1.2625500000000001</v>
      </c>
      <c r="C60" s="115">
        <v>1.2625999999999999</v>
      </c>
      <c r="D60" s="115">
        <v>1.2625</v>
      </c>
    </row>
    <row r="61" spans="1:4" x14ac:dyDescent="0.25">
      <c r="A61" s="114">
        <v>45706</v>
      </c>
      <c r="B61" s="115">
        <v>1.2598499999999999</v>
      </c>
      <c r="C61" s="115">
        <v>1.2599</v>
      </c>
      <c r="D61" s="115">
        <v>1.2598</v>
      </c>
    </row>
    <row r="62" spans="1:4" x14ac:dyDescent="0.25">
      <c r="A62" s="114">
        <v>45707</v>
      </c>
      <c r="B62" s="115">
        <v>1.25905</v>
      </c>
      <c r="C62" s="115">
        <v>1.25905</v>
      </c>
      <c r="D62" s="115">
        <v>1.25905</v>
      </c>
    </row>
    <row r="63" spans="1:4" x14ac:dyDescent="0.25">
      <c r="A63" s="114">
        <v>45708</v>
      </c>
      <c r="B63" s="115">
        <v>1.2658499999999999</v>
      </c>
      <c r="C63" s="115">
        <v>1.2659</v>
      </c>
      <c r="D63" s="115">
        <v>1.2658</v>
      </c>
    </row>
    <row r="64" spans="1:4" x14ac:dyDescent="0.25">
      <c r="A64" s="114">
        <v>45709</v>
      </c>
      <c r="B64" s="115">
        <v>1.26315</v>
      </c>
      <c r="C64" s="115">
        <v>1.2632000000000001</v>
      </c>
      <c r="D64" s="115">
        <v>1.2630999999999999</v>
      </c>
    </row>
    <row r="65" spans="1:4" x14ac:dyDescent="0.25">
      <c r="A65" s="114">
        <v>45710</v>
      </c>
      <c r="B65" s="115">
        <v>1.26315</v>
      </c>
      <c r="C65" s="115">
        <v>1.2632000000000001</v>
      </c>
      <c r="D65" s="115">
        <v>1.2630999999999999</v>
      </c>
    </row>
    <row r="66" spans="1:4" x14ac:dyDescent="0.25">
      <c r="A66" s="114">
        <v>45711</v>
      </c>
      <c r="B66" s="115">
        <v>1.26315</v>
      </c>
      <c r="C66" s="115">
        <v>1.2632000000000001</v>
      </c>
      <c r="D66" s="115">
        <v>1.2630999999999999</v>
      </c>
    </row>
    <row r="67" spans="1:4" x14ac:dyDescent="0.25">
      <c r="A67" s="114">
        <v>45712</v>
      </c>
      <c r="B67" s="115">
        <v>1.2643500000000001</v>
      </c>
      <c r="C67" s="115">
        <v>1.2644</v>
      </c>
      <c r="D67" s="115">
        <v>1.2643</v>
      </c>
    </row>
    <row r="68" spans="1:4" x14ac:dyDescent="0.25">
      <c r="A68" s="114">
        <v>45713</v>
      </c>
      <c r="B68" s="115">
        <v>1.26675</v>
      </c>
      <c r="C68" s="115">
        <v>1.2667999999999999</v>
      </c>
      <c r="D68" s="115">
        <v>1.2666999999999999</v>
      </c>
    </row>
    <row r="69" spans="1:4" x14ac:dyDescent="0.25">
      <c r="A69" s="114">
        <v>45714</v>
      </c>
      <c r="B69" s="115">
        <v>1.2683500000000001</v>
      </c>
      <c r="C69" s="115">
        <v>1.2684</v>
      </c>
      <c r="D69" s="115">
        <v>1.2683</v>
      </c>
    </row>
    <row r="70" spans="1:4" x14ac:dyDescent="0.25">
      <c r="A70" s="114">
        <v>45715</v>
      </c>
      <c r="B70" s="115">
        <v>1.2621500000000001</v>
      </c>
      <c r="C70" s="115">
        <v>1.2622</v>
      </c>
      <c r="D70" s="115">
        <v>1.2621</v>
      </c>
    </row>
    <row r="71" spans="1:4" x14ac:dyDescent="0.25">
      <c r="A71" s="114">
        <v>45716</v>
      </c>
      <c r="B71" s="115">
        <v>1.2604</v>
      </c>
      <c r="C71" s="115">
        <v>1.2604</v>
      </c>
      <c r="D71" s="115">
        <v>1.2604</v>
      </c>
    </row>
    <row r="72" spans="1:4" x14ac:dyDescent="0.25">
      <c r="A72" s="114">
        <v>45717</v>
      </c>
      <c r="B72" s="115">
        <v>1.2604</v>
      </c>
      <c r="C72" s="115">
        <v>1.2604</v>
      </c>
      <c r="D72" s="115">
        <v>1.2604</v>
      </c>
    </row>
    <row r="73" spans="1:4" x14ac:dyDescent="0.25">
      <c r="A73" s="114">
        <v>45718</v>
      </c>
      <c r="B73" s="115">
        <v>1.2604</v>
      </c>
      <c r="C73" s="115">
        <v>1.2604</v>
      </c>
      <c r="D73" s="115">
        <v>1.2604</v>
      </c>
    </row>
    <row r="74" spans="1:4" x14ac:dyDescent="0.25">
      <c r="A74" s="114">
        <v>45719</v>
      </c>
      <c r="B74" s="115">
        <v>1.27075</v>
      </c>
      <c r="C74" s="115">
        <v>1.2707999999999999</v>
      </c>
      <c r="D74" s="115">
        <v>1.2706999999999999</v>
      </c>
    </row>
    <row r="75" spans="1:4" x14ac:dyDescent="0.25">
      <c r="A75" s="114">
        <v>45720</v>
      </c>
      <c r="B75" s="115">
        <v>1.27725</v>
      </c>
      <c r="C75" s="115">
        <v>1.2773000000000001</v>
      </c>
      <c r="D75" s="115">
        <v>1.2771999999999999</v>
      </c>
    </row>
    <row r="76" spans="1:4" x14ac:dyDescent="0.25">
      <c r="A76" s="114">
        <v>45721</v>
      </c>
      <c r="B76" s="115">
        <v>1.2882</v>
      </c>
      <c r="C76" s="115">
        <v>1.2883</v>
      </c>
      <c r="D76" s="115">
        <v>1.2881</v>
      </c>
    </row>
    <row r="77" spans="1:4" x14ac:dyDescent="0.25">
      <c r="A77" s="114">
        <v>45722</v>
      </c>
      <c r="B77" s="115">
        <v>1.2882499999999999</v>
      </c>
      <c r="C77" s="115">
        <v>1.2883</v>
      </c>
      <c r="D77" s="115">
        <v>1.2882</v>
      </c>
    </row>
    <row r="78" spans="1:4" x14ac:dyDescent="0.25">
      <c r="A78" s="114">
        <v>45723</v>
      </c>
      <c r="B78" s="115">
        <v>1.2907999999999999</v>
      </c>
      <c r="C78" s="115">
        <v>1.2908999999999999</v>
      </c>
      <c r="D78" s="115">
        <v>1.2907</v>
      </c>
    </row>
    <row r="79" spans="1:4" x14ac:dyDescent="0.25">
      <c r="A79" s="114">
        <v>45724</v>
      </c>
      <c r="B79" s="115">
        <v>1.2907999999999999</v>
      </c>
      <c r="C79" s="115">
        <v>1.2908999999999999</v>
      </c>
      <c r="D79" s="115">
        <v>1.2907</v>
      </c>
    </row>
    <row r="80" spans="1:4" x14ac:dyDescent="0.25">
      <c r="A80" s="114">
        <v>45725</v>
      </c>
      <c r="B80" s="115">
        <v>1.2907999999999999</v>
      </c>
      <c r="C80" s="115">
        <v>1.2908999999999999</v>
      </c>
      <c r="D80" s="115">
        <v>1.2907</v>
      </c>
    </row>
    <row r="81" spans="1:4" x14ac:dyDescent="0.25">
      <c r="A81" s="114">
        <v>45726</v>
      </c>
      <c r="B81" s="115">
        <v>1.2867500000000001</v>
      </c>
      <c r="C81" s="115">
        <v>1.2867999999999999</v>
      </c>
      <c r="D81" s="115">
        <v>1.2867</v>
      </c>
    </row>
    <row r="82" spans="1:4" x14ac:dyDescent="0.25">
      <c r="A82" s="114">
        <v>45727</v>
      </c>
      <c r="B82" s="115">
        <v>1.29555</v>
      </c>
      <c r="C82" s="115">
        <v>1.2956000000000001</v>
      </c>
      <c r="D82" s="115">
        <v>1.2955000000000001</v>
      </c>
    </row>
    <row r="83" spans="1:4" x14ac:dyDescent="0.25">
      <c r="A83" s="114">
        <v>45728</v>
      </c>
      <c r="B83" s="115">
        <v>1.2964500000000001</v>
      </c>
      <c r="C83" s="115">
        <v>1.2965</v>
      </c>
      <c r="D83" s="115">
        <v>1.2964</v>
      </c>
    </row>
    <row r="84" spans="1:4" x14ac:dyDescent="0.25">
      <c r="A84" s="114">
        <v>45729</v>
      </c>
      <c r="B84" s="115">
        <v>1.29495</v>
      </c>
      <c r="C84" s="115">
        <v>1.2949999999999999</v>
      </c>
      <c r="D84" s="115">
        <v>1.2948999999999999</v>
      </c>
    </row>
    <row r="85" spans="1:4" x14ac:dyDescent="0.25">
      <c r="A85" s="114">
        <v>45730</v>
      </c>
      <c r="B85" s="115">
        <v>1.2929999999999999</v>
      </c>
      <c r="C85" s="115">
        <v>1.2930999999999999</v>
      </c>
      <c r="D85" s="115">
        <v>1.2928999999999999</v>
      </c>
    </row>
    <row r="86" spans="1:4" x14ac:dyDescent="0.25">
      <c r="A86" s="114">
        <v>45731</v>
      </c>
      <c r="B86" s="115">
        <v>1.2929999999999999</v>
      </c>
      <c r="C86" s="115">
        <v>1.2930999999999999</v>
      </c>
      <c r="D86" s="115">
        <v>1.2928999999999999</v>
      </c>
    </row>
    <row r="87" spans="1:4" x14ac:dyDescent="0.25">
      <c r="A87" s="114">
        <v>45732</v>
      </c>
      <c r="B87" s="115">
        <v>1.2929999999999999</v>
      </c>
      <c r="C87" s="115">
        <v>1.2930999999999999</v>
      </c>
      <c r="D87" s="115">
        <v>1.2928999999999999</v>
      </c>
    </row>
    <row r="88" spans="1:4" x14ac:dyDescent="0.25">
      <c r="A88" s="114">
        <v>45733</v>
      </c>
      <c r="B88" s="115">
        <v>1.29965</v>
      </c>
      <c r="C88" s="115">
        <v>1.2997000000000001</v>
      </c>
      <c r="D88" s="115">
        <v>1.2996000000000001</v>
      </c>
    </row>
    <row r="89" spans="1:4" x14ac:dyDescent="0.25">
      <c r="A89" s="114">
        <v>45734</v>
      </c>
      <c r="B89" s="115">
        <v>1.3003499999999999</v>
      </c>
      <c r="C89" s="115">
        <v>1.3004</v>
      </c>
      <c r="D89" s="115">
        <v>1.3003</v>
      </c>
    </row>
    <row r="90" spans="1:4" x14ac:dyDescent="0.25">
      <c r="A90" s="114">
        <v>45735</v>
      </c>
      <c r="B90" s="115">
        <v>1.3002499999999999</v>
      </c>
      <c r="C90" s="115">
        <v>1.3003</v>
      </c>
      <c r="D90" s="115">
        <v>1.3002</v>
      </c>
    </row>
    <row r="91" spans="1:4" x14ac:dyDescent="0.25">
      <c r="A91" s="114">
        <v>45736</v>
      </c>
      <c r="B91" s="115">
        <v>1.2960499999999999</v>
      </c>
      <c r="C91" s="115">
        <v>1.2961</v>
      </c>
      <c r="D91" s="115">
        <v>1.296</v>
      </c>
    </row>
    <row r="92" spans="1:4" x14ac:dyDescent="0.25">
      <c r="A92" s="114">
        <v>45737</v>
      </c>
      <c r="B92" s="115">
        <v>1.2928500000000001</v>
      </c>
      <c r="C92" s="115">
        <v>1.2928999999999999</v>
      </c>
      <c r="D92" s="115">
        <v>1.2927999999999999</v>
      </c>
    </row>
    <row r="93" spans="1:4" x14ac:dyDescent="0.25">
      <c r="A93" s="114">
        <v>45738</v>
      </c>
      <c r="B93" s="115">
        <v>1.2928500000000001</v>
      </c>
      <c r="C93" s="115">
        <v>1.2928999999999999</v>
      </c>
      <c r="D93" s="115">
        <v>1.2927999999999999</v>
      </c>
    </row>
    <row r="94" spans="1:4" x14ac:dyDescent="0.25">
      <c r="A94" s="114">
        <v>45739</v>
      </c>
      <c r="B94" s="115">
        <v>1.2928500000000001</v>
      </c>
      <c r="C94" s="115">
        <v>1.2928999999999999</v>
      </c>
      <c r="D94" s="115">
        <v>1.2927999999999999</v>
      </c>
    </row>
    <row r="95" spans="1:4" x14ac:dyDescent="0.25">
      <c r="A95" s="114">
        <v>45740</v>
      </c>
      <c r="B95" s="115">
        <v>1.2923500000000001</v>
      </c>
      <c r="C95" s="115">
        <v>1.2924</v>
      </c>
      <c r="D95" s="115">
        <v>1.2923</v>
      </c>
    </row>
    <row r="96" spans="1:4" x14ac:dyDescent="0.25">
      <c r="A96" s="114">
        <v>45741</v>
      </c>
      <c r="B96" s="115">
        <v>1.2948500000000001</v>
      </c>
      <c r="C96" s="115">
        <v>1.2948999999999999</v>
      </c>
      <c r="D96" s="115">
        <v>1.2948</v>
      </c>
    </row>
    <row r="97" spans="1:4" x14ac:dyDescent="0.25">
      <c r="A97" s="114">
        <v>45742</v>
      </c>
      <c r="B97" s="115">
        <v>1.2885500000000001</v>
      </c>
      <c r="C97" s="115">
        <v>1.2886</v>
      </c>
      <c r="D97" s="115">
        <v>1.2885</v>
      </c>
    </row>
    <row r="98" spans="1:4" x14ac:dyDescent="0.25">
      <c r="A98" s="114">
        <v>45743</v>
      </c>
      <c r="B98" s="115">
        <v>1.29525</v>
      </c>
      <c r="C98" s="115">
        <v>1.2952999999999999</v>
      </c>
      <c r="D98" s="115">
        <v>1.2951999999999999</v>
      </c>
    </row>
    <row r="99" spans="1:4" x14ac:dyDescent="0.25">
      <c r="A99" s="114">
        <v>45744</v>
      </c>
      <c r="B99" s="115">
        <v>1.29375</v>
      </c>
      <c r="C99" s="115">
        <v>1.2938000000000001</v>
      </c>
      <c r="D99" s="115">
        <v>1.2937000000000001</v>
      </c>
    </row>
    <row r="100" spans="1:4" x14ac:dyDescent="0.25">
      <c r="A100" s="114">
        <v>45745</v>
      </c>
      <c r="B100" s="115">
        <v>1.29375</v>
      </c>
      <c r="C100" s="115">
        <v>1.2938000000000001</v>
      </c>
      <c r="D100" s="115">
        <v>1.2937000000000001</v>
      </c>
    </row>
    <row r="101" spans="1:4" x14ac:dyDescent="0.25">
      <c r="A101" s="114">
        <v>45746</v>
      </c>
      <c r="B101" s="115">
        <v>1.29375</v>
      </c>
      <c r="C101" s="115">
        <v>1.2938000000000001</v>
      </c>
      <c r="D101" s="115">
        <v>1.2937000000000001</v>
      </c>
    </row>
    <row r="102" spans="1:4" x14ac:dyDescent="0.25">
      <c r="A102" s="114">
        <v>45747</v>
      </c>
      <c r="B102" s="115">
        <v>1.29115</v>
      </c>
      <c r="C102" s="115">
        <v>1.2911999999999999</v>
      </c>
      <c r="D102" s="115">
        <v>1.2910999999999999</v>
      </c>
    </row>
    <row r="103" spans="1:4" x14ac:dyDescent="0.25">
      <c r="A103" s="114">
        <v>45748</v>
      </c>
      <c r="B103" s="115">
        <v>1.29145</v>
      </c>
      <c r="C103" s="115">
        <v>1.2915000000000001</v>
      </c>
      <c r="D103" s="115">
        <v>1.2914000000000001</v>
      </c>
    </row>
    <row r="104" spans="1:4" x14ac:dyDescent="0.25">
      <c r="A104" s="114">
        <v>45749</v>
      </c>
      <c r="B104" s="115">
        <v>1.2980499999999999</v>
      </c>
      <c r="C104" s="115">
        <v>1.2981</v>
      </c>
      <c r="D104" s="115">
        <v>1.298</v>
      </c>
    </row>
    <row r="105" spans="1:4" x14ac:dyDescent="0.25">
      <c r="A105" s="114">
        <v>45750</v>
      </c>
      <c r="B105" s="115">
        <v>1.3100499999999999</v>
      </c>
      <c r="C105" s="115">
        <v>1.3101</v>
      </c>
      <c r="D105" s="115">
        <v>1.31</v>
      </c>
    </row>
    <row r="106" spans="1:4" x14ac:dyDescent="0.25">
      <c r="A106" s="114">
        <v>45751</v>
      </c>
      <c r="B106" s="115">
        <v>1.2891999999999999</v>
      </c>
      <c r="C106" s="115">
        <v>1.2892999999999999</v>
      </c>
      <c r="D106" s="115">
        <v>1.2890999999999999</v>
      </c>
    </row>
    <row r="107" spans="1:4" x14ac:dyDescent="0.25">
      <c r="A107" s="114">
        <v>45752</v>
      </c>
      <c r="B107" s="115">
        <v>1.2891999999999999</v>
      </c>
      <c r="C107" s="115">
        <v>1.2892999999999999</v>
      </c>
      <c r="D107" s="115">
        <v>1.2890999999999999</v>
      </c>
    </row>
    <row r="108" spans="1:4" x14ac:dyDescent="0.25">
      <c r="A108" s="114">
        <v>45753</v>
      </c>
      <c r="B108" s="115">
        <v>1.2891999999999999</v>
      </c>
      <c r="C108" s="115">
        <v>1.2892999999999999</v>
      </c>
      <c r="D108" s="115">
        <v>1.2890999999999999</v>
      </c>
    </row>
    <row r="109" spans="1:4" x14ac:dyDescent="0.25">
      <c r="A109" s="114">
        <v>45754</v>
      </c>
      <c r="B109" s="115">
        <v>1.27515</v>
      </c>
      <c r="C109" s="115">
        <v>1.2751999999999999</v>
      </c>
      <c r="D109" s="115">
        <v>1.2750999999999999</v>
      </c>
    </row>
    <row r="110" spans="1:4" x14ac:dyDescent="0.25">
      <c r="A110" s="114">
        <v>45755</v>
      </c>
      <c r="B110" s="115">
        <v>1.2783500000000001</v>
      </c>
      <c r="C110" s="115">
        <v>1.2784</v>
      </c>
      <c r="D110" s="115">
        <v>1.2783</v>
      </c>
    </row>
    <row r="111" spans="1:4" x14ac:dyDescent="0.25">
      <c r="A111" s="114">
        <v>45756</v>
      </c>
      <c r="B111" s="115">
        <v>1.2801</v>
      </c>
      <c r="C111" s="115">
        <v>1.2802</v>
      </c>
      <c r="D111" s="115">
        <v>1.28</v>
      </c>
    </row>
    <row r="112" spans="1:4" x14ac:dyDescent="0.25">
      <c r="A112" s="114">
        <v>45757</v>
      </c>
      <c r="B112" s="115">
        <v>1.2974000000000001</v>
      </c>
      <c r="C112" s="115">
        <v>1.2975000000000001</v>
      </c>
      <c r="D112" s="115">
        <v>1.2972999999999999</v>
      </c>
    </row>
    <row r="113" spans="1:4" x14ac:dyDescent="0.25">
      <c r="A113" s="114">
        <v>45758</v>
      </c>
      <c r="B113" s="115">
        <v>1.306</v>
      </c>
      <c r="C113" s="115">
        <v>1.3061</v>
      </c>
      <c r="D113" s="115">
        <v>1.3059000000000001</v>
      </c>
    </row>
    <row r="114" spans="1:4" x14ac:dyDescent="0.25">
      <c r="A114" s="114">
        <v>45759</v>
      </c>
      <c r="B114" s="115">
        <v>1.306</v>
      </c>
      <c r="C114" s="115">
        <v>1.3061</v>
      </c>
      <c r="D114" s="115">
        <v>1.3059000000000001</v>
      </c>
    </row>
    <row r="115" spans="1:4" x14ac:dyDescent="0.25">
      <c r="A115" s="114">
        <v>45760</v>
      </c>
      <c r="B115" s="115">
        <v>1.306</v>
      </c>
      <c r="C115" s="115">
        <v>1.3061</v>
      </c>
      <c r="D115" s="115">
        <v>1.3059000000000001</v>
      </c>
    </row>
    <row r="116" spans="1:4" x14ac:dyDescent="0.25">
      <c r="A116" s="114">
        <v>45761</v>
      </c>
      <c r="B116" s="115">
        <v>1.3190500000000001</v>
      </c>
      <c r="C116" s="115">
        <v>1.3190999999999999</v>
      </c>
      <c r="D116" s="115">
        <v>1.319</v>
      </c>
    </row>
    <row r="117" spans="1:4" x14ac:dyDescent="0.25">
      <c r="A117" s="114">
        <v>45762</v>
      </c>
      <c r="B117" s="115">
        <v>1.32155</v>
      </c>
      <c r="C117" s="115">
        <v>1.3216000000000001</v>
      </c>
      <c r="D117" s="115">
        <v>1.3214999999999999</v>
      </c>
    </row>
    <row r="118" spans="1:4" x14ac:dyDescent="0.25">
      <c r="A118" s="114">
        <v>45763</v>
      </c>
      <c r="B118" s="115">
        <v>1.3227500000000001</v>
      </c>
      <c r="C118" s="115">
        <v>1.3228</v>
      </c>
      <c r="D118" s="115">
        <v>1.3227</v>
      </c>
    </row>
    <row r="119" spans="1:4" x14ac:dyDescent="0.25">
      <c r="A119" s="114">
        <v>45764</v>
      </c>
      <c r="B119" s="115">
        <v>1.3268500000000001</v>
      </c>
      <c r="C119" s="115">
        <v>1.3269</v>
      </c>
      <c r="D119" s="115">
        <v>1.3268</v>
      </c>
    </row>
    <row r="120" spans="1:4" x14ac:dyDescent="0.25">
      <c r="A120" s="114">
        <v>45765</v>
      </c>
      <c r="B120" s="115">
        <v>1.3283499999999999</v>
      </c>
      <c r="C120" s="115">
        <v>1.3285</v>
      </c>
      <c r="D120" s="115">
        <v>1.3282</v>
      </c>
    </row>
    <row r="121" spans="1:4" x14ac:dyDescent="0.25">
      <c r="A121" s="114">
        <v>45766</v>
      </c>
      <c r="B121" s="115">
        <v>1.3283499999999999</v>
      </c>
      <c r="C121" s="115">
        <v>1.3285</v>
      </c>
      <c r="D121" s="115">
        <v>1.3282</v>
      </c>
    </row>
    <row r="122" spans="1:4" x14ac:dyDescent="0.25">
      <c r="A122" s="114">
        <v>45767</v>
      </c>
      <c r="B122" s="115">
        <v>1.3283499999999999</v>
      </c>
      <c r="C122" s="115">
        <v>1.3285</v>
      </c>
      <c r="D122" s="115">
        <v>1.3282</v>
      </c>
    </row>
    <row r="123" spans="1:4" x14ac:dyDescent="0.25">
      <c r="A123" s="114">
        <v>45768</v>
      </c>
      <c r="B123" s="115">
        <v>1.33775</v>
      </c>
      <c r="C123" s="115">
        <v>1.3378000000000001</v>
      </c>
      <c r="D123" s="115">
        <v>1.3376999999999999</v>
      </c>
    </row>
    <row r="124" spans="1:4" x14ac:dyDescent="0.25">
      <c r="A124" s="114">
        <v>45769</v>
      </c>
      <c r="B124" s="115">
        <v>1.33335</v>
      </c>
      <c r="C124" s="115">
        <v>1.3333999999999999</v>
      </c>
      <c r="D124" s="115">
        <v>1.3332999999999999</v>
      </c>
    </row>
    <row r="125" spans="1:4" x14ac:dyDescent="0.25">
      <c r="A125" s="114">
        <v>45770</v>
      </c>
      <c r="B125" s="115">
        <v>1.3265</v>
      </c>
      <c r="C125" s="115">
        <v>1.3266</v>
      </c>
      <c r="D125" s="115">
        <v>1.3264</v>
      </c>
    </row>
    <row r="126" spans="1:4" x14ac:dyDescent="0.25">
      <c r="A126" s="114">
        <v>45771</v>
      </c>
      <c r="B126" s="115">
        <v>1.3326499999999999</v>
      </c>
      <c r="C126" s="115">
        <v>1.3327</v>
      </c>
      <c r="D126" s="115">
        <v>1.3326</v>
      </c>
    </row>
    <row r="127" spans="1:4" x14ac:dyDescent="0.25">
      <c r="A127" s="114">
        <v>45772</v>
      </c>
      <c r="B127" s="115">
        <v>1.3327500000000001</v>
      </c>
      <c r="C127" s="115">
        <v>1.3328</v>
      </c>
      <c r="D127" s="115">
        <v>1.3327</v>
      </c>
    </row>
    <row r="128" spans="1:4" x14ac:dyDescent="0.25">
      <c r="A128" s="114">
        <v>45773</v>
      </c>
      <c r="B128" s="115">
        <v>1.3327500000000001</v>
      </c>
      <c r="C128" s="115">
        <v>1.3328</v>
      </c>
      <c r="D128" s="115">
        <v>1.3327</v>
      </c>
    </row>
    <row r="129" spans="1:4" x14ac:dyDescent="0.25">
      <c r="A129" s="114">
        <v>45774</v>
      </c>
      <c r="B129" s="115">
        <v>1.3327500000000001</v>
      </c>
      <c r="C129" s="115">
        <v>1.3328</v>
      </c>
      <c r="D129" s="115">
        <v>1.3327</v>
      </c>
    </row>
    <row r="130" spans="1:4" x14ac:dyDescent="0.25">
      <c r="A130" s="114">
        <v>45775</v>
      </c>
      <c r="B130" s="115">
        <v>1.3425499999999999</v>
      </c>
      <c r="C130" s="115">
        <v>1.3426</v>
      </c>
      <c r="D130" s="115">
        <v>1.3425</v>
      </c>
    </row>
    <row r="131" spans="1:4" x14ac:dyDescent="0.25">
      <c r="A131" s="114">
        <v>45776</v>
      </c>
      <c r="B131" s="115">
        <v>1.33995</v>
      </c>
      <c r="C131" s="115">
        <v>1.34</v>
      </c>
      <c r="D131" s="115">
        <v>1.3399000000000001</v>
      </c>
    </row>
    <row r="132" spans="1:4" x14ac:dyDescent="0.25">
      <c r="A132" s="114">
        <v>45777</v>
      </c>
      <c r="B132" s="115">
        <v>1.3339000000000001</v>
      </c>
      <c r="C132" s="115">
        <v>1.3340000000000001</v>
      </c>
      <c r="D132" s="115">
        <v>1.3338000000000001</v>
      </c>
    </row>
    <row r="133" spans="1:4" x14ac:dyDescent="0.25">
      <c r="A133" s="114">
        <v>45778</v>
      </c>
      <c r="B133" s="115">
        <v>1.32785</v>
      </c>
      <c r="C133" s="115">
        <v>1.3279000000000001</v>
      </c>
      <c r="D133" s="115">
        <v>1.3278000000000001</v>
      </c>
    </row>
    <row r="134" spans="1:4" x14ac:dyDescent="0.25">
      <c r="A134" s="114">
        <v>45779</v>
      </c>
      <c r="B134" s="115">
        <v>1.3306500000000001</v>
      </c>
      <c r="C134" s="115">
        <v>1.3307</v>
      </c>
      <c r="D134" s="115">
        <v>1.3306</v>
      </c>
    </row>
    <row r="135" spans="1:4" x14ac:dyDescent="0.25">
      <c r="A135" s="114">
        <v>45780</v>
      </c>
      <c r="B135" s="115">
        <v>1.3306500000000001</v>
      </c>
      <c r="C135" s="115">
        <v>1.3307</v>
      </c>
      <c r="D135" s="115">
        <v>1.3306</v>
      </c>
    </row>
    <row r="136" spans="1:4" x14ac:dyDescent="0.25">
      <c r="A136" s="114">
        <v>45781</v>
      </c>
      <c r="B136" s="115">
        <v>1.3306500000000001</v>
      </c>
      <c r="C136" s="115">
        <v>1.3307</v>
      </c>
      <c r="D136" s="115">
        <v>1.3306</v>
      </c>
    </row>
    <row r="137" spans="1:4" x14ac:dyDescent="0.25">
      <c r="A137" s="114">
        <v>45782</v>
      </c>
      <c r="B137" s="115">
        <v>1.3287500000000001</v>
      </c>
      <c r="C137" s="115">
        <v>1.3288</v>
      </c>
      <c r="D137" s="115">
        <v>1.3287</v>
      </c>
    </row>
    <row r="138" spans="1:4" x14ac:dyDescent="0.25">
      <c r="A138" s="114">
        <v>45783</v>
      </c>
      <c r="B138" s="115">
        <v>1.33725</v>
      </c>
      <c r="C138" s="115">
        <v>1.3372999999999999</v>
      </c>
      <c r="D138" s="115">
        <v>1.3371999999999999</v>
      </c>
    </row>
    <row r="139" spans="1:4" x14ac:dyDescent="0.25">
      <c r="A139" s="114">
        <v>45784</v>
      </c>
      <c r="B139" s="115">
        <v>1.33175</v>
      </c>
      <c r="C139" s="115">
        <v>1.3318000000000001</v>
      </c>
      <c r="D139" s="115">
        <v>1.3317000000000001</v>
      </c>
    </row>
    <row r="140" spans="1:4" x14ac:dyDescent="0.25">
      <c r="A140" s="114">
        <v>45785</v>
      </c>
      <c r="B140" s="115">
        <v>1.3251999999999999</v>
      </c>
      <c r="C140" s="115">
        <v>1.3252999999999999</v>
      </c>
      <c r="D140" s="115">
        <v>1.3250999999999999</v>
      </c>
    </row>
    <row r="141" spans="1:4" x14ac:dyDescent="0.25">
      <c r="A141" s="114">
        <v>45786</v>
      </c>
      <c r="B141" s="115">
        <v>1.33135</v>
      </c>
      <c r="C141" s="115">
        <v>1.3313999999999999</v>
      </c>
      <c r="D141" s="115">
        <v>1.3312999999999999</v>
      </c>
    </row>
    <row r="142" spans="1:4" x14ac:dyDescent="0.25">
      <c r="A142" s="114">
        <v>45787</v>
      </c>
      <c r="B142" s="115">
        <v>1.33135</v>
      </c>
      <c r="C142" s="115">
        <v>1.3313999999999999</v>
      </c>
      <c r="D142" s="115">
        <v>1.3312999999999999</v>
      </c>
    </row>
    <row r="143" spans="1:4" x14ac:dyDescent="0.25">
      <c r="A143" s="114">
        <v>45788</v>
      </c>
      <c r="B143" s="115">
        <v>1.33135</v>
      </c>
      <c r="C143" s="115">
        <v>1.3313999999999999</v>
      </c>
      <c r="D143" s="115">
        <v>1.3312999999999999</v>
      </c>
    </row>
    <row r="144" spans="1:4" x14ac:dyDescent="0.25">
      <c r="A144" s="114">
        <v>45789</v>
      </c>
      <c r="B144" s="115">
        <v>1.3182499999999999</v>
      </c>
      <c r="C144" s="115">
        <v>1.3183</v>
      </c>
      <c r="D144" s="115">
        <v>1.3182</v>
      </c>
    </row>
    <row r="145" spans="1:4" x14ac:dyDescent="0.25">
      <c r="A145" s="114">
        <v>45790</v>
      </c>
      <c r="B145" s="115">
        <v>1.32975</v>
      </c>
      <c r="C145" s="115">
        <v>1.3298000000000001</v>
      </c>
      <c r="D145" s="115">
        <v>1.3297000000000001</v>
      </c>
    </row>
    <row r="146" spans="1:4" x14ac:dyDescent="0.25">
      <c r="A146" s="114">
        <v>45791</v>
      </c>
      <c r="B146" s="115">
        <v>1.3267500000000001</v>
      </c>
      <c r="C146" s="115">
        <v>1.3268</v>
      </c>
      <c r="D146" s="115">
        <v>1.3267</v>
      </c>
    </row>
    <row r="147" spans="1:4" x14ac:dyDescent="0.25">
      <c r="A147" s="114">
        <v>45792</v>
      </c>
      <c r="B147" s="115">
        <v>1.32975</v>
      </c>
      <c r="C147" s="115">
        <v>1.3298000000000001</v>
      </c>
      <c r="D147" s="115">
        <v>1.3297000000000001</v>
      </c>
    </row>
    <row r="148" spans="1:4" x14ac:dyDescent="0.25">
      <c r="A148" s="114">
        <v>45793</v>
      </c>
      <c r="B148" s="115">
        <v>1.32775</v>
      </c>
      <c r="C148" s="115">
        <v>1.3278000000000001</v>
      </c>
      <c r="D148" s="115">
        <v>1.3277000000000001</v>
      </c>
    </row>
    <row r="149" spans="1:4" x14ac:dyDescent="0.25">
      <c r="A149" s="114">
        <v>45794</v>
      </c>
      <c r="B149" s="115">
        <v>1.32775</v>
      </c>
      <c r="C149" s="115">
        <v>1.3278000000000001</v>
      </c>
      <c r="D149" s="115">
        <v>1.3277000000000001</v>
      </c>
    </row>
    <row r="150" spans="1:4" x14ac:dyDescent="0.25">
      <c r="A150" s="114">
        <v>45795</v>
      </c>
      <c r="B150" s="115">
        <v>1.32775</v>
      </c>
      <c r="C150" s="115">
        <v>1.3278000000000001</v>
      </c>
      <c r="D150" s="115">
        <v>1.3277000000000001</v>
      </c>
    </row>
    <row r="151" spans="1:4" x14ac:dyDescent="0.25">
      <c r="A151" s="114">
        <v>45796</v>
      </c>
      <c r="B151" s="115">
        <v>1.33575</v>
      </c>
      <c r="C151" s="115">
        <v>1.3358000000000001</v>
      </c>
      <c r="D151" s="115">
        <v>1.3357000000000001</v>
      </c>
    </row>
    <row r="152" spans="1:4" x14ac:dyDescent="0.25">
      <c r="A152" s="114">
        <v>45797</v>
      </c>
      <c r="B152" s="115">
        <v>1.33795</v>
      </c>
      <c r="C152" s="115">
        <v>1.3380000000000001</v>
      </c>
      <c r="D152" s="115">
        <v>1.3379000000000001</v>
      </c>
    </row>
    <row r="153" spans="1:4" x14ac:dyDescent="0.25">
      <c r="A153" s="114">
        <v>45798</v>
      </c>
      <c r="B153" s="115">
        <v>1.3427500000000001</v>
      </c>
      <c r="C153" s="115">
        <v>1.3428</v>
      </c>
      <c r="D153" s="115">
        <v>1.3427</v>
      </c>
    </row>
    <row r="154" spans="1:4" x14ac:dyDescent="0.25">
      <c r="A154" s="114">
        <v>45799</v>
      </c>
      <c r="B154" s="115">
        <v>1.3425499999999999</v>
      </c>
      <c r="C154" s="115">
        <v>1.3426</v>
      </c>
      <c r="D154" s="115">
        <v>1.3425</v>
      </c>
    </row>
    <row r="155" spans="1:4" x14ac:dyDescent="0.25">
      <c r="A155" s="114">
        <v>45800</v>
      </c>
      <c r="B155" s="115">
        <v>1.3530500000000001</v>
      </c>
      <c r="C155" s="115">
        <v>1.3531</v>
      </c>
      <c r="D155" s="115">
        <v>1.353</v>
      </c>
    </row>
    <row r="156" spans="1:4" x14ac:dyDescent="0.25">
      <c r="A156" s="114">
        <v>45801</v>
      </c>
      <c r="B156" s="115">
        <v>1.3530500000000001</v>
      </c>
      <c r="C156" s="115">
        <v>1.3531</v>
      </c>
      <c r="D156" s="115">
        <v>1.353</v>
      </c>
    </row>
    <row r="157" spans="1:4" x14ac:dyDescent="0.25">
      <c r="A157" s="114">
        <v>45802</v>
      </c>
      <c r="B157" s="115">
        <v>1.3530500000000001</v>
      </c>
      <c r="C157" s="115">
        <v>1.3531</v>
      </c>
      <c r="D157" s="115">
        <v>1.353</v>
      </c>
    </row>
    <row r="158" spans="1:4" x14ac:dyDescent="0.25">
      <c r="A158" s="114">
        <v>45803</v>
      </c>
      <c r="B158" s="115">
        <v>1.3563000000000001</v>
      </c>
      <c r="C158" s="115">
        <v>1.3564000000000001</v>
      </c>
      <c r="D158" s="115">
        <v>1.3562000000000001</v>
      </c>
    </row>
    <row r="159" spans="1:4" x14ac:dyDescent="0.25">
      <c r="A159" s="114">
        <v>45804</v>
      </c>
      <c r="B159" s="115">
        <v>1.3513500000000001</v>
      </c>
      <c r="C159" s="115">
        <v>1.3513999999999999</v>
      </c>
      <c r="D159" s="115">
        <v>1.3512999999999999</v>
      </c>
    </row>
    <row r="160" spans="1:4" x14ac:dyDescent="0.25">
      <c r="A160" s="114">
        <v>45805</v>
      </c>
      <c r="B160" s="115">
        <v>1.3469500000000001</v>
      </c>
      <c r="C160" s="115">
        <v>1.347</v>
      </c>
      <c r="D160" s="115">
        <v>1.3469</v>
      </c>
    </row>
    <row r="161" spans="1:4" x14ac:dyDescent="0.25">
      <c r="A161" s="114">
        <v>45806</v>
      </c>
      <c r="B161" s="115">
        <v>1.34995</v>
      </c>
      <c r="C161" s="115">
        <v>1.35</v>
      </c>
      <c r="D161" s="115">
        <v>1.3499000000000001</v>
      </c>
    </row>
    <row r="162" spans="1:4" x14ac:dyDescent="0.25">
      <c r="A162" s="114">
        <v>45807</v>
      </c>
      <c r="B162" s="115">
        <v>1.3466499999999999</v>
      </c>
      <c r="C162" s="115">
        <v>1.3467</v>
      </c>
      <c r="D162" s="115">
        <v>1.3466</v>
      </c>
    </row>
    <row r="163" spans="1:4" x14ac:dyDescent="0.25">
      <c r="A163" s="114">
        <v>45808</v>
      </c>
      <c r="B163" s="115">
        <v>1.3466499999999999</v>
      </c>
      <c r="C163" s="115">
        <v>1.3467</v>
      </c>
      <c r="D163" s="115">
        <v>1.3466</v>
      </c>
    </row>
    <row r="164" spans="1:4" x14ac:dyDescent="0.25">
      <c r="A164" s="114">
        <v>45809</v>
      </c>
      <c r="B164" s="115">
        <v>1.3466499999999999</v>
      </c>
      <c r="C164" s="115">
        <v>1.3467</v>
      </c>
      <c r="D164" s="115">
        <v>1.3466</v>
      </c>
    </row>
    <row r="165" spans="1:4" x14ac:dyDescent="0.25">
      <c r="A165" s="114">
        <v>45810</v>
      </c>
      <c r="B165" s="115">
        <v>1.35395</v>
      </c>
      <c r="C165" s="115">
        <v>1.3540000000000001</v>
      </c>
      <c r="D165" s="115">
        <v>1.3539000000000001</v>
      </c>
    </row>
    <row r="166" spans="1:4" x14ac:dyDescent="0.25">
      <c r="A166" s="114">
        <v>45811</v>
      </c>
      <c r="B166" s="115">
        <v>1.35225</v>
      </c>
      <c r="C166" s="115">
        <v>1.3523000000000001</v>
      </c>
      <c r="D166" s="115">
        <v>1.3522000000000001</v>
      </c>
    </row>
    <row r="167" spans="1:4" x14ac:dyDescent="0.25">
      <c r="A167" s="114">
        <v>45812</v>
      </c>
      <c r="B167" s="115">
        <v>1.35595</v>
      </c>
      <c r="C167" s="115">
        <v>1.3560000000000001</v>
      </c>
      <c r="D167" s="115">
        <v>1.3559000000000001</v>
      </c>
    </row>
    <row r="168" spans="1:4" x14ac:dyDescent="0.25">
      <c r="A168" s="114">
        <v>45813</v>
      </c>
      <c r="B168" s="115">
        <v>1.3577999999999999</v>
      </c>
      <c r="C168" s="115">
        <v>1.3579000000000001</v>
      </c>
      <c r="D168" s="115">
        <v>1.3576999999999999</v>
      </c>
    </row>
    <row r="169" spans="1:4" x14ac:dyDescent="0.25">
      <c r="A169" s="114">
        <v>45814</v>
      </c>
      <c r="B169" s="115">
        <v>1.3528500000000001</v>
      </c>
      <c r="C169" s="115">
        <v>1.3529</v>
      </c>
      <c r="D169" s="115">
        <v>1.3528</v>
      </c>
    </row>
    <row r="170" spans="1:4" x14ac:dyDescent="0.25">
      <c r="A170" s="114">
        <v>45815</v>
      </c>
      <c r="B170" s="115">
        <v>1.3528500000000001</v>
      </c>
      <c r="C170" s="115">
        <v>1.3529</v>
      </c>
      <c r="D170" s="115">
        <v>1.3528</v>
      </c>
    </row>
    <row r="171" spans="1:4" x14ac:dyDescent="0.25">
      <c r="A171" s="114">
        <v>45816</v>
      </c>
      <c r="B171" s="115">
        <v>1.3528500000000001</v>
      </c>
      <c r="C171" s="115">
        <v>1.3529</v>
      </c>
      <c r="D171" s="115">
        <v>1.3528</v>
      </c>
    </row>
    <row r="172" spans="1:4" x14ac:dyDescent="0.25">
      <c r="A172" s="114">
        <v>45817</v>
      </c>
      <c r="B172" s="115">
        <v>1.3564000000000001</v>
      </c>
      <c r="C172" s="115">
        <v>1.3565</v>
      </c>
      <c r="D172" s="115">
        <v>1.3563000000000001</v>
      </c>
    </row>
    <row r="173" spans="1:4" x14ac:dyDescent="0.25">
      <c r="A173" s="114">
        <v>45818</v>
      </c>
      <c r="B173" s="115">
        <v>1.34955</v>
      </c>
      <c r="C173" s="115">
        <v>1.3495999999999999</v>
      </c>
      <c r="D173" s="115">
        <v>1.3494999999999999</v>
      </c>
    </row>
    <row r="174" spans="1:4" x14ac:dyDescent="0.25">
      <c r="A174" s="114">
        <v>45819</v>
      </c>
      <c r="B174" s="115">
        <v>1.3549500000000001</v>
      </c>
      <c r="C174" s="115">
        <v>1.355</v>
      </c>
      <c r="D174" s="115">
        <v>1.3549</v>
      </c>
    </row>
    <row r="175" spans="1:4" x14ac:dyDescent="0.25">
      <c r="A175" s="114">
        <v>45820</v>
      </c>
      <c r="B175" s="115">
        <v>1.35945</v>
      </c>
      <c r="C175" s="115">
        <v>1.3594999999999999</v>
      </c>
      <c r="D175" s="115">
        <v>1.3593999999999999</v>
      </c>
    </row>
    <row r="176" spans="1:4" x14ac:dyDescent="0.25">
      <c r="A176" s="114">
        <v>45821</v>
      </c>
      <c r="B176" s="115">
        <v>1.3567499999999999</v>
      </c>
      <c r="C176" s="115">
        <v>1.3568</v>
      </c>
      <c r="D176" s="115">
        <v>1.3567</v>
      </c>
    </row>
    <row r="177" spans="1:4" x14ac:dyDescent="0.25">
      <c r="A177" s="114">
        <v>45822</v>
      </c>
      <c r="B177" s="115">
        <v>1.3567499999999999</v>
      </c>
      <c r="C177" s="115">
        <v>1.3568</v>
      </c>
      <c r="D177" s="115">
        <v>1.3567</v>
      </c>
    </row>
    <row r="178" spans="1:4" x14ac:dyDescent="0.25">
      <c r="A178" s="114">
        <v>45823</v>
      </c>
      <c r="B178" s="115">
        <v>1.3567499999999999</v>
      </c>
      <c r="C178" s="115">
        <v>1.3568</v>
      </c>
      <c r="D178" s="115">
        <v>1.3567</v>
      </c>
    </row>
    <row r="179" spans="1:4" x14ac:dyDescent="0.25">
      <c r="A179" s="114">
        <v>45824</v>
      </c>
      <c r="B179" s="115">
        <v>1.35975</v>
      </c>
      <c r="C179" s="115">
        <v>1.3597999999999999</v>
      </c>
      <c r="D179" s="115">
        <v>1.3596999999999999</v>
      </c>
    </row>
    <row r="180" spans="1:4" x14ac:dyDescent="0.25">
      <c r="A180" s="114">
        <v>45825</v>
      </c>
      <c r="B180" s="115">
        <v>1.34375</v>
      </c>
      <c r="C180" s="115">
        <v>1.3438000000000001</v>
      </c>
      <c r="D180" s="115">
        <v>1.3436999999999999</v>
      </c>
    </row>
    <row r="181" spans="1:4" x14ac:dyDescent="0.25">
      <c r="A181" s="114">
        <v>45826</v>
      </c>
      <c r="B181" s="115">
        <v>1.34145</v>
      </c>
      <c r="C181" s="115">
        <v>1.3414999999999999</v>
      </c>
      <c r="D181" s="115">
        <v>1.3413999999999999</v>
      </c>
    </row>
    <row r="182" spans="1:4" x14ac:dyDescent="0.25">
      <c r="A182" s="114">
        <v>45827</v>
      </c>
      <c r="B182" s="115">
        <v>1.3458000000000001</v>
      </c>
      <c r="C182" s="115">
        <v>1.3459000000000001</v>
      </c>
      <c r="D182" s="115">
        <v>1.3456999999999999</v>
      </c>
    </row>
    <row r="183" spans="1:4" x14ac:dyDescent="0.25">
      <c r="A183" s="114">
        <v>45828</v>
      </c>
      <c r="B183" s="115">
        <v>1.3469500000000001</v>
      </c>
      <c r="C183" s="115">
        <v>1.347</v>
      </c>
      <c r="D183" s="115">
        <v>1.3469</v>
      </c>
    </row>
    <row r="184" spans="1:4" x14ac:dyDescent="0.25">
      <c r="A184" s="114">
        <v>45829</v>
      </c>
      <c r="B184" s="115">
        <v>1.3469500000000001</v>
      </c>
      <c r="C184" s="115">
        <v>1.347</v>
      </c>
      <c r="D184" s="115">
        <v>1.3469</v>
      </c>
    </row>
    <row r="185" spans="1:4" x14ac:dyDescent="0.25">
      <c r="A185" s="114">
        <v>45830</v>
      </c>
      <c r="B185" s="115">
        <v>1.3469500000000001</v>
      </c>
      <c r="C185" s="115">
        <v>1.347</v>
      </c>
      <c r="D185" s="115">
        <v>1.3469</v>
      </c>
    </row>
    <row r="186" spans="1:4" x14ac:dyDescent="0.25">
      <c r="A186" s="114">
        <v>45831</v>
      </c>
      <c r="B186" s="115">
        <v>1.3520000000000001</v>
      </c>
      <c r="C186" s="115">
        <v>1.3521000000000001</v>
      </c>
      <c r="D186" s="115">
        <v>1.3519000000000001</v>
      </c>
    </row>
    <row r="187" spans="1:4" x14ac:dyDescent="0.25">
      <c r="A187" s="114">
        <v>45832</v>
      </c>
      <c r="B187" s="115">
        <v>1.3626499999999999</v>
      </c>
      <c r="C187" s="115">
        <v>1.3627</v>
      </c>
      <c r="D187" s="115">
        <v>1.3626</v>
      </c>
    </row>
    <row r="188" spans="1:4" x14ac:dyDescent="0.25">
      <c r="A188" s="114">
        <v>45833</v>
      </c>
      <c r="B188" s="115">
        <v>1.36595</v>
      </c>
      <c r="C188" s="115">
        <v>1.3660000000000001</v>
      </c>
      <c r="D188" s="115">
        <v>1.3658999999999999</v>
      </c>
    </row>
    <row r="189" spans="1:4" x14ac:dyDescent="0.25">
      <c r="A189" s="114">
        <v>45834</v>
      </c>
      <c r="B189" s="115">
        <v>1.3753</v>
      </c>
      <c r="C189" s="115">
        <v>1.3754</v>
      </c>
      <c r="D189" s="115">
        <v>1.3752</v>
      </c>
    </row>
    <row r="190" spans="1:4" x14ac:dyDescent="0.25">
      <c r="A190" s="114">
        <v>45835</v>
      </c>
      <c r="B190" s="115">
        <v>1.3696999999999999</v>
      </c>
      <c r="C190" s="115">
        <v>1.3697999999999999</v>
      </c>
      <c r="D190" s="115">
        <v>1.3695999999999999</v>
      </c>
    </row>
    <row r="191" spans="1:4" x14ac:dyDescent="0.25">
      <c r="A191" s="114">
        <v>45836</v>
      </c>
      <c r="B191" s="115">
        <v>1.3696999999999999</v>
      </c>
      <c r="C191" s="115">
        <v>1.3697999999999999</v>
      </c>
      <c r="D191" s="115">
        <v>1.3695999999999999</v>
      </c>
    </row>
    <row r="192" spans="1:4" x14ac:dyDescent="0.25">
      <c r="A192" s="114">
        <v>45837</v>
      </c>
      <c r="B192" s="115">
        <v>1.3696999999999999</v>
      </c>
      <c r="C192" s="115">
        <v>1.3697999999999999</v>
      </c>
      <c r="D192" s="115">
        <v>1.3695999999999999</v>
      </c>
    </row>
    <row r="193" spans="1:4" x14ac:dyDescent="0.25">
      <c r="A193" s="114">
        <v>45838</v>
      </c>
      <c r="B193" s="115">
        <v>1.37165</v>
      </c>
      <c r="C193" s="115">
        <v>1.3716999999999999</v>
      </c>
      <c r="D193" s="115">
        <v>1.3715999999999999</v>
      </c>
    </row>
    <row r="194" spans="1:4" x14ac:dyDescent="0.25">
      <c r="A194" s="114">
        <v>45839</v>
      </c>
      <c r="B194" s="115">
        <v>1.3733500000000001</v>
      </c>
      <c r="C194" s="115">
        <v>1.3734</v>
      </c>
      <c r="D194" s="115">
        <v>1.3733</v>
      </c>
    </row>
    <row r="195" spans="1:4" x14ac:dyDescent="0.25">
      <c r="A195" s="114">
        <v>45840</v>
      </c>
      <c r="B195" s="115">
        <v>1.36355</v>
      </c>
      <c r="C195" s="115">
        <v>1.3635999999999999</v>
      </c>
      <c r="D195" s="115">
        <v>1.3634999999999999</v>
      </c>
    </row>
    <row r="196" spans="1:4" x14ac:dyDescent="0.25">
      <c r="A196" s="114">
        <v>45841</v>
      </c>
      <c r="B196" s="115">
        <v>1.36415</v>
      </c>
      <c r="C196" s="115">
        <v>1.3642000000000001</v>
      </c>
      <c r="D196" s="115">
        <v>1.3641000000000001</v>
      </c>
    </row>
    <row r="197" spans="1:4" x14ac:dyDescent="0.25">
      <c r="A197" s="114">
        <v>45842</v>
      </c>
      <c r="B197" s="115">
        <v>1.3652</v>
      </c>
      <c r="C197" s="115">
        <v>1.3653</v>
      </c>
      <c r="D197" s="115">
        <v>1.3651</v>
      </c>
    </row>
    <row r="198" spans="1:4" x14ac:dyDescent="0.25">
      <c r="A198" s="114">
        <v>45843</v>
      </c>
      <c r="B198" s="115">
        <v>1.3652</v>
      </c>
      <c r="C198" s="115">
        <v>1.3653</v>
      </c>
      <c r="D198" s="115">
        <v>1.3651</v>
      </c>
    </row>
    <row r="199" spans="1:4" x14ac:dyDescent="0.25">
      <c r="A199" s="114">
        <v>45844</v>
      </c>
      <c r="B199" s="115">
        <v>1.3652</v>
      </c>
      <c r="C199" s="115">
        <v>1.3653</v>
      </c>
      <c r="D199" s="115">
        <v>1.3651</v>
      </c>
    </row>
    <row r="200" spans="1:4" x14ac:dyDescent="0.25">
      <c r="A200" s="114">
        <v>45845</v>
      </c>
      <c r="B200" s="115">
        <v>1.3609500000000001</v>
      </c>
      <c r="C200" s="115">
        <v>1.361</v>
      </c>
      <c r="D200" s="115">
        <v>1.3609</v>
      </c>
    </row>
    <row r="201" spans="1:4" x14ac:dyDescent="0.25">
      <c r="A201" s="114">
        <v>45846</v>
      </c>
      <c r="B201" s="115">
        <v>1.35955</v>
      </c>
      <c r="C201" s="115">
        <v>1.3595999999999999</v>
      </c>
      <c r="D201" s="115">
        <v>1.3594999999999999</v>
      </c>
    </row>
    <row r="202" spans="1:4" x14ac:dyDescent="0.25">
      <c r="A202" s="114">
        <v>45847</v>
      </c>
      <c r="B202" s="115">
        <v>1.3587</v>
      </c>
      <c r="C202" s="115">
        <v>1.3588</v>
      </c>
      <c r="D202" s="115">
        <v>1.3586</v>
      </c>
    </row>
    <row r="203" spans="1:4" x14ac:dyDescent="0.25">
      <c r="A203" s="114">
        <v>45848</v>
      </c>
      <c r="B203" s="115">
        <v>1.35755</v>
      </c>
      <c r="C203" s="115">
        <v>1.3575999999999999</v>
      </c>
      <c r="D203" s="115">
        <v>1.3574999999999999</v>
      </c>
    </row>
    <row r="204" spans="1:4" x14ac:dyDescent="0.25">
      <c r="A204" s="114">
        <v>45849</v>
      </c>
      <c r="B204" s="115">
        <v>1.3513500000000001</v>
      </c>
      <c r="C204" s="115">
        <v>1.3513999999999999</v>
      </c>
      <c r="D204" s="115">
        <v>1.3512999999999999</v>
      </c>
    </row>
    <row r="205" spans="1:4" x14ac:dyDescent="0.25">
      <c r="A205" s="114">
        <v>45850</v>
      </c>
      <c r="B205" s="115">
        <v>1.3513500000000001</v>
      </c>
      <c r="C205" s="115">
        <v>1.3513999999999999</v>
      </c>
      <c r="D205" s="115">
        <v>1.3512999999999999</v>
      </c>
    </row>
    <row r="206" spans="1:4" x14ac:dyDescent="0.25">
      <c r="A206" s="114">
        <v>45851</v>
      </c>
      <c r="B206" s="115">
        <v>1.3513500000000001</v>
      </c>
      <c r="C206" s="115">
        <v>1.3513999999999999</v>
      </c>
      <c r="D206" s="115">
        <v>1.3512999999999999</v>
      </c>
    </row>
    <row r="207" spans="1:4" x14ac:dyDescent="0.25">
      <c r="A207" s="114">
        <v>45852</v>
      </c>
      <c r="B207" s="115">
        <v>1.3428500000000001</v>
      </c>
      <c r="C207" s="115">
        <v>1.3429</v>
      </c>
      <c r="D207" s="115">
        <v>1.3428</v>
      </c>
    </row>
    <row r="208" spans="1:4" x14ac:dyDescent="0.25">
      <c r="A208" s="114">
        <v>45853</v>
      </c>
      <c r="B208" s="115">
        <v>1.3389500000000001</v>
      </c>
      <c r="C208" s="115">
        <v>1.339</v>
      </c>
      <c r="D208" s="115">
        <v>1.3389</v>
      </c>
    </row>
    <row r="209" spans="1:4" x14ac:dyDescent="0.25">
      <c r="A209" s="114">
        <v>45854</v>
      </c>
      <c r="B209" s="115">
        <v>1.3406499999999999</v>
      </c>
      <c r="C209" s="115">
        <v>1.3407</v>
      </c>
      <c r="D209" s="115">
        <v>1.3406</v>
      </c>
    </row>
    <row r="210" spans="1:4" x14ac:dyDescent="0.25">
      <c r="A210" s="114">
        <v>45855</v>
      </c>
      <c r="B210" s="115">
        <v>1.3406499999999999</v>
      </c>
      <c r="C210" s="115">
        <v>1.3407</v>
      </c>
      <c r="D210" s="115">
        <v>1.3406</v>
      </c>
    </row>
    <row r="211" spans="1:4" x14ac:dyDescent="0.25">
      <c r="A211" s="114">
        <v>45856</v>
      </c>
      <c r="B211" s="115">
        <v>1.34155</v>
      </c>
      <c r="C211" s="115">
        <v>1.3415999999999999</v>
      </c>
      <c r="D211" s="115">
        <v>1.3414999999999999</v>
      </c>
    </row>
    <row r="212" spans="1:4" x14ac:dyDescent="0.25">
      <c r="A212" s="114">
        <v>45857</v>
      </c>
      <c r="B212" s="115">
        <v>1.34155</v>
      </c>
      <c r="C212" s="115">
        <v>1.3415999999999999</v>
      </c>
      <c r="D212" s="115">
        <v>1.3414999999999999</v>
      </c>
    </row>
    <row r="213" spans="1:4" x14ac:dyDescent="0.25">
      <c r="A213" s="114">
        <v>45858</v>
      </c>
      <c r="B213" s="115">
        <v>1.34155</v>
      </c>
      <c r="C213" s="115">
        <v>1.3415999999999999</v>
      </c>
      <c r="D213" s="115">
        <v>1.3414999999999999</v>
      </c>
    </row>
    <row r="214" spans="1:4" x14ac:dyDescent="0.25">
      <c r="A214" s="114">
        <v>45859</v>
      </c>
      <c r="B214" s="115">
        <v>1.3489500000000001</v>
      </c>
      <c r="C214" s="115">
        <v>1.349</v>
      </c>
      <c r="D214" s="115">
        <v>1.3489</v>
      </c>
    </row>
    <row r="215" spans="1:4" x14ac:dyDescent="0.25">
      <c r="A215" s="114">
        <v>45860</v>
      </c>
      <c r="B215" s="115">
        <v>1.3525499999999999</v>
      </c>
      <c r="C215" s="115">
        <v>1.3526</v>
      </c>
      <c r="D215" s="115">
        <v>1.3525</v>
      </c>
    </row>
    <row r="216" spans="1:4" x14ac:dyDescent="0.25">
      <c r="A216" s="114">
        <v>45861</v>
      </c>
      <c r="B216" s="115">
        <v>1.35775</v>
      </c>
      <c r="C216" s="115">
        <v>1.3577999999999999</v>
      </c>
      <c r="D216" s="115">
        <v>1.3576999999999999</v>
      </c>
    </row>
    <row r="217" spans="1:4" x14ac:dyDescent="0.25">
      <c r="A217" s="114">
        <v>45862</v>
      </c>
      <c r="B217" s="115">
        <v>1.35155</v>
      </c>
      <c r="C217" s="115">
        <v>1.3515999999999999</v>
      </c>
      <c r="D217" s="115">
        <v>1.3514999999999999</v>
      </c>
    </row>
    <row r="218" spans="1:4" x14ac:dyDescent="0.25">
      <c r="A218" s="114">
        <v>45863</v>
      </c>
      <c r="B218" s="115">
        <v>1.34355</v>
      </c>
      <c r="C218" s="115">
        <v>1.3435999999999999</v>
      </c>
      <c r="D218" s="115">
        <v>1.3434999999999999</v>
      </c>
    </row>
    <row r="219" spans="1:4" x14ac:dyDescent="0.25">
      <c r="A219" s="114">
        <v>45864</v>
      </c>
      <c r="B219" s="115">
        <v>1.34355</v>
      </c>
      <c r="C219" s="115">
        <v>1.3435999999999999</v>
      </c>
      <c r="D219" s="115">
        <v>1.3434999999999999</v>
      </c>
    </row>
    <row r="220" spans="1:4" x14ac:dyDescent="0.25">
      <c r="A220" s="114">
        <v>45865</v>
      </c>
      <c r="B220" s="115">
        <v>1.34355</v>
      </c>
      <c r="C220" s="115">
        <v>1.3435999999999999</v>
      </c>
      <c r="D220" s="115">
        <v>1.3434999999999999</v>
      </c>
    </row>
    <row r="221" spans="1:4" x14ac:dyDescent="0.25">
      <c r="A221" s="114">
        <v>45866</v>
      </c>
      <c r="B221" s="115">
        <v>1.33525</v>
      </c>
      <c r="C221" s="115">
        <v>1.3352999999999999</v>
      </c>
      <c r="D221" s="115">
        <v>1.3351999999999999</v>
      </c>
    </row>
    <row r="222" spans="1:4" x14ac:dyDescent="0.25">
      <c r="A222" s="114">
        <v>45867</v>
      </c>
      <c r="B222" s="115">
        <v>1.33525</v>
      </c>
      <c r="C222" s="115">
        <v>1.3352999999999999</v>
      </c>
      <c r="D222" s="115">
        <v>1.3351999999999999</v>
      </c>
    </row>
    <row r="223" spans="1:4" x14ac:dyDescent="0.25">
      <c r="A223" s="114">
        <v>45868</v>
      </c>
      <c r="B223" s="115">
        <v>1.3252999999999999</v>
      </c>
      <c r="C223" s="115">
        <v>1.3253999999999999</v>
      </c>
      <c r="D223" s="115">
        <v>1.3251999999999999</v>
      </c>
    </row>
    <row r="224" spans="1:4" x14ac:dyDescent="0.25">
      <c r="A224" s="114">
        <v>45869</v>
      </c>
      <c r="B224" s="115">
        <v>1.32175</v>
      </c>
      <c r="C224" s="115">
        <v>1.3218000000000001</v>
      </c>
      <c r="D224" s="115">
        <v>1.3217000000000001</v>
      </c>
    </row>
    <row r="225" spans="1:4" x14ac:dyDescent="0.25">
      <c r="A225" s="114">
        <v>45870</v>
      </c>
      <c r="B225" s="115">
        <v>1.32345</v>
      </c>
      <c r="C225" s="115">
        <v>1.3234999999999999</v>
      </c>
      <c r="D225" s="115">
        <v>1.3233999999999999</v>
      </c>
    </row>
    <row r="226" spans="1:4" x14ac:dyDescent="0.25">
      <c r="A226" s="114">
        <v>45871</v>
      </c>
      <c r="B226" s="115">
        <v>1.32345</v>
      </c>
      <c r="C226" s="115">
        <v>1.3234999999999999</v>
      </c>
      <c r="D226" s="115">
        <v>1.3233999999999999</v>
      </c>
    </row>
    <row r="227" spans="1:4" x14ac:dyDescent="0.25">
      <c r="A227" s="114">
        <v>45872</v>
      </c>
      <c r="B227" s="115">
        <v>1.32345</v>
      </c>
      <c r="C227" s="115">
        <v>1.3234999999999999</v>
      </c>
      <c r="D227" s="115">
        <v>1.3233999999999999</v>
      </c>
    </row>
    <row r="228" spans="1:4" x14ac:dyDescent="0.25">
      <c r="A228" s="114">
        <v>45873</v>
      </c>
      <c r="B228" s="115">
        <v>1.32755</v>
      </c>
      <c r="C228" s="115">
        <v>1.3275999999999999</v>
      </c>
      <c r="D228" s="115">
        <v>1.3274999999999999</v>
      </c>
    </row>
    <row r="229" spans="1:4" x14ac:dyDescent="0.25">
      <c r="A229" s="114">
        <v>45874</v>
      </c>
      <c r="B229" s="115">
        <v>1.32925</v>
      </c>
      <c r="C229" s="115">
        <v>1.3292999999999999</v>
      </c>
      <c r="D229" s="115">
        <v>1.3291999999999999</v>
      </c>
    </row>
    <row r="230" spans="1:4" x14ac:dyDescent="0.25">
      <c r="A230" s="114">
        <v>45875</v>
      </c>
      <c r="B230" s="115">
        <v>1.3364499999999999</v>
      </c>
      <c r="C230" s="115">
        <v>1.3365</v>
      </c>
      <c r="D230" s="115">
        <v>1.3364</v>
      </c>
    </row>
    <row r="231" spans="1:4" x14ac:dyDescent="0.25">
      <c r="A231" s="114">
        <v>45876</v>
      </c>
      <c r="B231" s="115">
        <v>1.3410500000000001</v>
      </c>
      <c r="C231" s="115">
        <v>1.3411</v>
      </c>
      <c r="D231" s="115">
        <v>1.341</v>
      </c>
    </row>
    <row r="232" spans="1:4" x14ac:dyDescent="0.25">
      <c r="A232" s="114">
        <v>45877</v>
      </c>
      <c r="B232" s="115">
        <v>1.3451500000000001</v>
      </c>
      <c r="C232" s="115">
        <v>1.3452</v>
      </c>
      <c r="D232" s="115">
        <v>1.3451</v>
      </c>
    </row>
    <row r="233" spans="1:4" x14ac:dyDescent="0.25">
      <c r="A233" s="114">
        <v>45878</v>
      </c>
      <c r="B233" s="115">
        <v>1.3451500000000001</v>
      </c>
      <c r="C233" s="115">
        <v>1.3452</v>
      </c>
      <c r="D233" s="115">
        <v>1.3451</v>
      </c>
    </row>
    <row r="234" spans="1:4" x14ac:dyDescent="0.25">
      <c r="A234" s="114">
        <v>45879</v>
      </c>
      <c r="B234" s="115">
        <v>1.3451500000000001</v>
      </c>
      <c r="C234" s="115">
        <v>1.3452</v>
      </c>
      <c r="D234" s="115">
        <v>1.3451</v>
      </c>
    </row>
    <row r="235" spans="1:4" x14ac:dyDescent="0.25">
      <c r="A235" s="114">
        <v>45880</v>
      </c>
      <c r="B235" s="115">
        <v>1.3432500000000001</v>
      </c>
      <c r="C235" s="115">
        <v>1.3432999999999999</v>
      </c>
      <c r="D235" s="115">
        <v>1.3431999999999999</v>
      </c>
    </row>
    <row r="236" spans="1:4" x14ac:dyDescent="0.25">
      <c r="A236" s="114">
        <v>45881</v>
      </c>
      <c r="B236" s="115">
        <v>1.34965</v>
      </c>
      <c r="C236" s="115">
        <v>1.3496999999999999</v>
      </c>
      <c r="D236" s="115">
        <v>1.3495999999999999</v>
      </c>
    </row>
    <row r="237" spans="1:4" x14ac:dyDescent="0.25">
      <c r="A237" s="114">
        <v>45882</v>
      </c>
      <c r="B237" s="115">
        <v>1.3566499999999999</v>
      </c>
      <c r="C237" s="115">
        <v>1.3567</v>
      </c>
      <c r="D237" s="115">
        <v>1.3566</v>
      </c>
    </row>
    <row r="238" spans="1:4" x14ac:dyDescent="0.25">
      <c r="A238" s="114">
        <v>45883</v>
      </c>
      <c r="B238" s="115">
        <v>1.3531500000000001</v>
      </c>
      <c r="C238" s="115">
        <v>1.3532</v>
      </c>
      <c r="D238" s="115">
        <v>1.3531</v>
      </c>
    </row>
    <row r="239" spans="1:4" x14ac:dyDescent="0.25">
      <c r="A239" s="114">
        <v>45884</v>
      </c>
      <c r="B239" s="115">
        <v>1.35545</v>
      </c>
      <c r="C239" s="115">
        <v>1.3554999999999999</v>
      </c>
      <c r="D239" s="115">
        <v>1.3553999999999999</v>
      </c>
    </row>
    <row r="240" spans="1:4" x14ac:dyDescent="0.25">
      <c r="A240" s="114">
        <v>45885</v>
      </c>
      <c r="B240" s="115">
        <v>1.35545</v>
      </c>
      <c r="C240" s="115">
        <v>1.3554999999999999</v>
      </c>
      <c r="D240" s="115">
        <v>1.3553999999999999</v>
      </c>
    </row>
    <row r="241" spans="1:4" x14ac:dyDescent="0.25">
      <c r="A241" s="114">
        <v>45886</v>
      </c>
      <c r="B241" s="115">
        <v>1.35545</v>
      </c>
      <c r="C241" s="115">
        <v>1.3554999999999999</v>
      </c>
      <c r="D241" s="115">
        <v>1.3553999999999999</v>
      </c>
    </row>
    <row r="242" spans="1:4" x14ac:dyDescent="0.25">
      <c r="A242" s="114">
        <v>45887</v>
      </c>
      <c r="B242" s="115">
        <v>1.3504499999999999</v>
      </c>
      <c r="C242" s="115">
        <v>1.3505</v>
      </c>
      <c r="D242" s="115">
        <v>1.3504</v>
      </c>
    </row>
    <row r="243" spans="1:4" x14ac:dyDescent="0.25">
      <c r="A243" s="114">
        <v>45888</v>
      </c>
      <c r="B243" s="115">
        <v>1.3482499999999999</v>
      </c>
      <c r="C243" s="115">
        <v>1.3483000000000001</v>
      </c>
      <c r="D243" s="115">
        <v>1.3482000000000001</v>
      </c>
    </row>
    <row r="244" spans="1:4" x14ac:dyDescent="0.25">
      <c r="A244" s="114">
        <v>45889</v>
      </c>
      <c r="B244" s="115">
        <v>1.34535</v>
      </c>
      <c r="C244" s="115">
        <v>1.3453999999999999</v>
      </c>
      <c r="D244" s="115">
        <v>1.3452999999999999</v>
      </c>
    </row>
    <row r="245" spans="1:4" x14ac:dyDescent="0.25">
      <c r="A245" s="114">
        <v>45890</v>
      </c>
      <c r="B245" s="115">
        <v>1.34195</v>
      </c>
      <c r="C245" s="115">
        <v>1.3420000000000001</v>
      </c>
      <c r="D245" s="115">
        <v>1.3419000000000001</v>
      </c>
    </row>
    <row r="246" spans="1:4" x14ac:dyDescent="0.25">
      <c r="A246" s="114">
        <v>45891</v>
      </c>
      <c r="B246" s="115">
        <v>1.3527499999999999</v>
      </c>
      <c r="C246" s="115">
        <v>1.3528</v>
      </c>
      <c r="D246" s="115">
        <v>1.3527</v>
      </c>
    </row>
    <row r="247" spans="1:4" x14ac:dyDescent="0.25">
      <c r="A247" s="114">
        <v>45892</v>
      </c>
      <c r="B247" s="115">
        <v>1.3527499999999999</v>
      </c>
      <c r="C247" s="115">
        <v>1.3528</v>
      </c>
      <c r="D247" s="115">
        <v>1.3527</v>
      </c>
    </row>
    <row r="248" spans="1:4" x14ac:dyDescent="0.25">
      <c r="A248" s="114">
        <v>45893</v>
      </c>
      <c r="B248" s="115">
        <v>1.3527499999999999</v>
      </c>
      <c r="C248" s="115">
        <v>1.3528</v>
      </c>
      <c r="D248" s="115">
        <v>1.3527</v>
      </c>
    </row>
    <row r="249" spans="1:4" x14ac:dyDescent="0.25">
      <c r="A249" s="114">
        <v>45894</v>
      </c>
      <c r="B249" s="115">
        <v>1.34615</v>
      </c>
      <c r="C249" s="115">
        <v>1.3462000000000001</v>
      </c>
      <c r="D249" s="115">
        <v>1.3461000000000001</v>
      </c>
    </row>
    <row r="250" spans="1:4" x14ac:dyDescent="0.25">
      <c r="A250" s="114">
        <v>45895</v>
      </c>
      <c r="B250" s="115">
        <v>1.34795</v>
      </c>
      <c r="C250" s="115">
        <v>1.3480000000000001</v>
      </c>
      <c r="D250" s="115">
        <v>1.3479000000000001</v>
      </c>
    </row>
    <row r="251" spans="1:4" x14ac:dyDescent="0.25">
      <c r="A251" s="114">
        <v>45896</v>
      </c>
      <c r="B251" s="115">
        <v>1.34955</v>
      </c>
      <c r="C251" s="115">
        <v>1.3495999999999999</v>
      </c>
      <c r="D251" s="115">
        <v>1.3494999999999999</v>
      </c>
    </row>
    <row r="252" spans="1:4" x14ac:dyDescent="0.25">
      <c r="A252" s="114">
        <v>45897</v>
      </c>
      <c r="B252" s="115">
        <v>1.3516999999999999</v>
      </c>
      <c r="C252" s="115">
        <v>1.3516999999999999</v>
      </c>
      <c r="D252" s="115">
        <v>1.3516999999999999</v>
      </c>
    </row>
    <row r="253" spans="1:4" x14ac:dyDescent="0.25">
      <c r="A253" s="114">
        <v>45898</v>
      </c>
      <c r="B253" s="115">
        <v>1.3507499999999999</v>
      </c>
      <c r="C253" s="115">
        <v>1.3508</v>
      </c>
      <c r="D253" s="115">
        <v>1.3507</v>
      </c>
    </row>
    <row r="254" spans="1:4" x14ac:dyDescent="0.25">
      <c r="A254" s="114">
        <v>45899</v>
      </c>
      <c r="B254" s="115">
        <v>1.3507499999999999</v>
      </c>
      <c r="C254" s="115">
        <v>1.3508</v>
      </c>
      <c r="D254" s="115">
        <v>1.3507</v>
      </c>
    </row>
    <row r="255" spans="1:4" x14ac:dyDescent="0.25">
      <c r="A255" s="114">
        <v>45900</v>
      </c>
      <c r="B255" s="115">
        <v>1.3507499999999999</v>
      </c>
      <c r="C255" s="115">
        <v>1.3508</v>
      </c>
      <c r="D255" s="115">
        <v>1.3507</v>
      </c>
    </row>
    <row r="256" spans="1:4" x14ac:dyDescent="0.25">
      <c r="A256" s="114">
        <v>45901</v>
      </c>
      <c r="B256" s="115">
        <v>1.3543499999999999</v>
      </c>
      <c r="C256" s="115">
        <v>1.3544</v>
      </c>
      <c r="D256" s="115">
        <v>1.3543000000000001</v>
      </c>
    </row>
    <row r="257" spans="1:4" x14ac:dyDescent="0.25">
      <c r="A257" s="114">
        <v>45902</v>
      </c>
      <c r="B257" s="115">
        <v>1.33765</v>
      </c>
      <c r="C257" s="115">
        <v>1.3376999999999999</v>
      </c>
      <c r="D257" s="115">
        <v>1.3375999999999999</v>
      </c>
    </row>
    <row r="258" spans="1:4" x14ac:dyDescent="0.25">
      <c r="A258" s="114">
        <v>45903</v>
      </c>
      <c r="B258" s="115">
        <v>1.3444499999999999</v>
      </c>
      <c r="C258" s="115">
        <v>1.3445</v>
      </c>
      <c r="D258" s="115">
        <v>1.3444</v>
      </c>
    </row>
    <row r="259" spans="1:4" x14ac:dyDescent="0.25">
      <c r="A259" s="114">
        <v>45904</v>
      </c>
      <c r="B259" s="115">
        <v>1.3426499999999999</v>
      </c>
      <c r="C259" s="115">
        <v>1.3427</v>
      </c>
      <c r="D259" s="115">
        <v>1.3426</v>
      </c>
    </row>
    <row r="260" spans="1:4" x14ac:dyDescent="0.25">
      <c r="A260" s="114">
        <v>45905</v>
      </c>
      <c r="B260" s="115">
        <v>1.3504499999999999</v>
      </c>
      <c r="C260" s="115">
        <v>1.3505</v>
      </c>
      <c r="D260" s="115">
        <v>1.3504</v>
      </c>
    </row>
    <row r="261" spans="1:4" x14ac:dyDescent="0.25">
      <c r="A261" s="114">
        <v>45906</v>
      </c>
      <c r="B261" s="115">
        <v>1.3504499999999999</v>
      </c>
      <c r="C261" s="115">
        <v>1.3505</v>
      </c>
      <c r="D261" s="115">
        <v>1.3504</v>
      </c>
    </row>
    <row r="262" spans="1:4" x14ac:dyDescent="0.25">
      <c r="A262" s="114">
        <v>45907</v>
      </c>
      <c r="B262" s="115">
        <v>1.3504499999999999</v>
      </c>
      <c r="C262" s="115">
        <v>1.3505</v>
      </c>
      <c r="D262" s="115">
        <v>1.3504</v>
      </c>
    </row>
    <row r="263" spans="1:4" x14ac:dyDescent="0.25">
      <c r="A263" s="114">
        <v>45908</v>
      </c>
      <c r="B263" s="115">
        <v>1.3547499999999999</v>
      </c>
      <c r="C263" s="115">
        <v>1.3548</v>
      </c>
      <c r="D263" s="115">
        <v>1.3547</v>
      </c>
    </row>
    <row r="264" spans="1:4" x14ac:dyDescent="0.25">
      <c r="A264" s="114">
        <v>45909</v>
      </c>
      <c r="B264" s="115">
        <v>1.35225</v>
      </c>
      <c r="C264" s="115">
        <v>1.3523000000000001</v>
      </c>
      <c r="D264" s="115">
        <v>1.3522000000000001</v>
      </c>
    </row>
    <row r="265" spans="1:4" x14ac:dyDescent="0.25">
      <c r="A265" s="114">
        <v>45910</v>
      </c>
      <c r="B265" s="115">
        <v>1.35345</v>
      </c>
      <c r="C265" s="115">
        <v>1.3534999999999999</v>
      </c>
      <c r="D265" s="115">
        <v>1.3533999999999999</v>
      </c>
    </row>
    <row r="266" spans="1:4" x14ac:dyDescent="0.25">
      <c r="A266" s="114">
        <v>45911</v>
      </c>
      <c r="B266" s="115">
        <v>1.35805</v>
      </c>
      <c r="C266" s="115">
        <v>1.3581000000000001</v>
      </c>
      <c r="D266" s="115">
        <v>1.3580000000000001</v>
      </c>
    </row>
    <row r="267" spans="1:4" x14ac:dyDescent="0.25">
      <c r="A267" s="114">
        <v>45912</v>
      </c>
      <c r="B267" s="115">
        <v>1.3567499999999999</v>
      </c>
      <c r="C267" s="115">
        <v>1.3568</v>
      </c>
      <c r="D267" s="115">
        <v>1.3567</v>
      </c>
    </row>
    <row r="268" spans="1:4" x14ac:dyDescent="0.25">
      <c r="A268" s="114">
        <v>45913</v>
      </c>
      <c r="B268" s="115">
        <v>1.3567499999999999</v>
      </c>
      <c r="C268" s="115">
        <v>1.3568</v>
      </c>
      <c r="D268" s="115">
        <v>1.3567</v>
      </c>
    </row>
    <row r="269" spans="1:4" x14ac:dyDescent="0.25">
      <c r="A269" s="114">
        <v>45914</v>
      </c>
      <c r="B269" s="115">
        <v>1.3567499999999999</v>
      </c>
      <c r="C269" s="115">
        <v>1.3568</v>
      </c>
      <c r="D269" s="115">
        <v>1.3567</v>
      </c>
    </row>
    <row r="270" spans="1:4" x14ac:dyDescent="0.25">
      <c r="A270" s="114">
        <v>45915</v>
      </c>
      <c r="B270" s="115">
        <v>1.3605499999999999</v>
      </c>
      <c r="C270" s="115">
        <v>1.3606</v>
      </c>
      <c r="D270" s="115">
        <v>1.3605</v>
      </c>
    </row>
    <row r="271" spans="1:4" x14ac:dyDescent="0.25">
      <c r="A271" s="114">
        <v>45916</v>
      </c>
      <c r="B271" s="115">
        <v>1.36575</v>
      </c>
      <c r="C271" s="115">
        <v>1.36575</v>
      </c>
      <c r="D271" s="115">
        <v>1.36575</v>
      </c>
    </row>
    <row r="272" spans="1:4" x14ac:dyDescent="0.25">
      <c r="A272" s="114">
        <v>45917</v>
      </c>
      <c r="B272" s="115">
        <v>1.3632500000000001</v>
      </c>
      <c r="C272" s="115">
        <v>1.3633</v>
      </c>
      <c r="D272" s="115">
        <v>1.3632</v>
      </c>
    </row>
    <row r="273" spans="1:4" x14ac:dyDescent="0.25">
      <c r="A273" s="114">
        <v>45918</v>
      </c>
      <c r="B273" s="115">
        <v>1.3553500000000001</v>
      </c>
      <c r="C273" s="115">
        <v>1.3553999999999999</v>
      </c>
      <c r="D273" s="115">
        <v>1.3552999999999999</v>
      </c>
    </row>
    <row r="274" spans="1:4" x14ac:dyDescent="0.25">
      <c r="A274" s="114">
        <v>45919</v>
      </c>
      <c r="B274" s="115">
        <v>1.3470500000000001</v>
      </c>
      <c r="C274" s="115">
        <v>1.3471</v>
      </c>
      <c r="D274" s="115">
        <v>1.347</v>
      </c>
    </row>
    <row r="275" spans="1:4" x14ac:dyDescent="0.25">
      <c r="A275" s="114">
        <v>45920</v>
      </c>
      <c r="B275" s="115">
        <v>1.3470500000000001</v>
      </c>
      <c r="C275" s="115">
        <v>1.3471</v>
      </c>
      <c r="D275" s="115">
        <v>1.347</v>
      </c>
    </row>
    <row r="276" spans="1:4" x14ac:dyDescent="0.25">
      <c r="A276" s="114">
        <v>45921</v>
      </c>
      <c r="B276" s="115">
        <v>1.3470500000000001</v>
      </c>
      <c r="C276" s="115">
        <v>1.3471</v>
      </c>
      <c r="D276" s="115">
        <v>1.347</v>
      </c>
    </row>
    <row r="277" spans="1:4" x14ac:dyDescent="0.25">
      <c r="A277" s="114">
        <v>45922</v>
      </c>
      <c r="B277" s="115">
        <v>1.35155</v>
      </c>
      <c r="C277" s="115">
        <v>1.3515999999999999</v>
      </c>
      <c r="D277" s="115">
        <v>1.3514999999999999</v>
      </c>
    </row>
    <row r="278" spans="1:4" x14ac:dyDescent="0.25">
      <c r="A278" s="114">
        <v>45923</v>
      </c>
      <c r="B278" s="115">
        <v>1.35155</v>
      </c>
      <c r="C278" s="115">
        <v>1.3515999999999999</v>
      </c>
      <c r="D278" s="115">
        <v>1.3514999999999999</v>
      </c>
    </row>
    <row r="279" spans="1:4" x14ac:dyDescent="0.25">
      <c r="A279" s="114">
        <v>45924</v>
      </c>
      <c r="B279" s="115">
        <v>1.3449500000000001</v>
      </c>
      <c r="C279" s="115">
        <v>1.345</v>
      </c>
      <c r="D279" s="115">
        <v>1.3449</v>
      </c>
    </row>
    <row r="280" spans="1:4" x14ac:dyDescent="0.25">
      <c r="A280" s="114">
        <v>45925</v>
      </c>
      <c r="B280" s="115">
        <v>1.33365</v>
      </c>
      <c r="C280" s="115">
        <v>1.3337000000000001</v>
      </c>
      <c r="D280" s="115">
        <v>1.3335999999999999</v>
      </c>
    </row>
    <row r="281" spans="1:4" x14ac:dyDescent="0.25">
      <c r="A281" s="114">
        <v>45926</v>
      </c>
      <c r="B281" s="115">
        <v>1.3410500000000001</v>
      </c>
      <c r="C281" s="115">
        <v>1.3411</v>
      </c>
      <c r="D281" s="115">
        <v>1.341</v>
      </c>
    </row>
    <row r="282" spans="1:4" x14ac:dyDescent="0.25">
      <c r="A282" s="114">
        <v>45927</v>
      </c>
      <c r="B282" s="115">
        <v>1.3410500000000001</v>
      </c>
      <c r="C282" s="115">
        <v>1.3411</v>
      </c>
      <c r="D282" s="115">
        <v>1.341</v>
      </c>
    </row>
    <row r="283" spans="1:4" x14ac:dyDescent="0.25">
      <c r="A283" s="114">
        <v>45928</v>
      </c>
      <c r="B283" s="115">
        <v>1.3410500000000001</v>
      </c>
      <c r="C283" s="115">
        <v>1.3411</v>
      </c>
      <c r="D283" s="115">
        <v>1.341</v>
      </c>
    </row>
    <row r="284" spans="1:4" x14ac:dyDescent="0.25">
      <c r="A284" s="114">
        <v>45929</v>
      </c>
      <c r="B284" s="115">
        <v>1.34375</v>
      </c>
      <c r="C284" s="115">
        <v>1.3438000000000001</v>
      </c>
      <c r="D284" s="115">
        <v>1.3436999999999999</v>
      </c>
    </row>
    <row r="285" spans="1:4" x14ac:dyDescent="0.25">
      <c r="A285" s="114">
        <v>45930</v>
      </c>
      <c r="B285" s="115">
        <v>1.3451500000000001</v>
      </c>
      <c r="C285" s="115">
        <v>1.3452</v>
      </c>
      <c r="D285" s="115">
        <v>1.3451</v>
      </c>
    </row>
    <row r="286" spans="1:4" x14ac:dyDescent="0.25">
      <c r="A286" s="114">
        <v>45931</v>
      </c>
      <c r="B286" s="115">
        <v>1.3485499999999999</v>
      </c>
      <c r="C286" s="115">
        <v>1.3486</v>
      </c>
      <c r="D286" s="115">
        <v>1.3485</v>
      </c>
    </row>
    <row r="287" spans="1:4" x14ac:dyDescent="0.25">
      <c r="A287" s="114">
        <v>45932</v>
      </c>
      <c r="B287" s="115">
        <v>1.3447499999999999</v>
      </c>
      <c r="C287" s="115">
        <v>1.3448</v>
      </c>
      <c r="D287" s="115">
        <v>1.3447</v>
      </c>
    </row>
    <row r="288" spans="1:4" x14ac:dyDescent="0.25">
      <c r="A288" s="114">
        <v>45933</v>
      </c>
      <c r="B288" s="115">
        <v>1.34775</v>
      </c>
      <c r="C288" s="115">
        <v>1.3478000000000001</v>
      </c>
      <c r="D288" s="115">
        <v>1.3476999999999999</v>
      </c>
    </row>
    <row r="289" spans="1:4" x14ac:dyDescent="0.25">
      <c r="A289" s="114">
        <v>45934</v>
      </c>
      <c r="B289" s="115">
        <v>1.34775</v>
      </c>
      <c r="C289" s="115">
        <v>1.3478000000000001</v>
      </c>
      <c r="D289" s="115">
        <v>1.3476999999999999</v>
      </c>
    </row>
    <row r="290" spans="1:4" x14ac:dyDescent="0.25">
      <c r="A290" s="114">
        <v>45935</v>
      </c>
      <c r="B290" s="115">
        <v>1.34775</v>
      </c>
      <c r="C290" s="115">
        <v>1.3478000000000001</v>
      </c>
      <c r="D290" s="115">
        <v>1.3476999999999999</v>
      </c>
    </row>
    <row r="291" spans="1:4" x14ac:dyDescent="0.25">
      <c r="A291" s="114">
        <v>45936</v>
      </c>
      <c r="B291" s="115">
        <v>1.34805</v>
      </c>
      <c r="C291" s="115">
        <v>1.3481000000000001</v>
      </c>
      <c r="D291" s="115">
        <v>1.3480000000000001</v>
      </c>
    </row>
    <row r="292" spans="1:4" x14ac:dyDescent="0.25">
      <c r="A292" s="114">
        <v>45937</v>
      </c>
      <c r="B292" s="115">
        <v>1.3432500000000001</v>
      </c>
      <c r="C292" s="115">
        <v>1.3432999999999999</v>
      </c>
      <c r="D292" s="115">
        <v>1.3431999999999999</v>
      </c>
    </row>
    <row r="293" spans="1:4" x14ac:dyDescent="0.25">
      <c r="A293" s="114">
        <v>45938</v>
      </c>
      <c r="B293" s="115">
        <v>1.3388500000000001</v>
      </c>
      <c r="C293" s="115">
        <v>1.3389</v>
      </c>
      <c r="D293" s="115">
        <v>1.3388</v>
      </c>
    </row>
    <row r="294" spans="1:4" x14ac:dyDescent="0.25">
      <c r="A294" s="114">
        <v>45939</v>
      </c>
      <c r="B294" s="115">
        <v>1.3281499999999999</v>
      </c>
      <c r="C294" s="115">
        <v>1.3282</v>
      </c>
      <c r="D294" s="115">
        <v>1.3281000000000001</v>
      </c>
    </row>
    <row r="295" spans="1:4" x14ac:dyDescent="0.25">
      <c r="A295" s="114">
        <v>45940</v>
      </c>
      <c r="B295" s="115">
        <v>1.3350500000000001</v>
      </c>
      <c r="C295" s="115">
        <v>1.3351</v>
      </c>
      <c r="D295" s="115">
        <v>1.335</v>
      </c>
    </row>
    <row r="296" spans="1:4" x14ac:dyDescent="0.25">
      <c r="A296" s="114">
        <v>45941</v>
      </c>
      <c r="B296" s="115">
        <v>1.3350500000000001</v>
      </c>
      <c r="C296" s="115">
        <v>1.3351</v>
      </c>
      <c r="D296" s="115">
        <v>1.335</v>
      </c>
    </row>
    <row r="297" spans="1:4" x14ac:dyDescent="0.25">
      <c r="A297" s="114">
        <v>45942</v>
      </c>
      <c r="B297" s="115">
        <v>1.3350500000000001</v>
      </c>
      <c r="C297" s="115">
        <v>1.3351</v>
      </c>
      <c r="D297" s="115">
        <v>1.335</v>
      </c>
    </row>
    <row r="298" spans="1:4" x14ac:dyDescent="0.25">
      <c r="A298" s="114">
        <v>45943</v>
      </c>
      <c r="B298" s="115">
        <v>1.33335</v>
      </c>
      <c r="C298" s="115">
        <v>1.3333999999999999</v>
      </c>
      <c r="D298" s="115">
        <v>1.3332999999999999</v>
      </c>
    </row>
    <row r="299" spans="1:4" x14ac:dyDescent="0.25">
      <c r="A299" s="114">
        <v>45944</v>
      </c>
      <c r="B299" s="115">
        <v>1.3328500000000001</v>
      </c>
      <c r="C299" s="115">
        <v>1.3329</v>
      </c>
      <c r="D299" s="115">
        <v>1.3328</v>
      </c>
    </row>
    <row r="300" spans="1:4" x14ac:dyDescent="0.25">
      <c r="A300" s="114">
        <v>45945</v>
      </c>
      <c r="B300" s="115">
        <v>1.33815</v>
      </c>
      <c r="C300" s="115">
        <v>1.3382000000000001</v>
      </c>
      <c r="D300" s="115">
        <v>1.3381000000000001</v>
      </c>
    </row>
    <row r="301" spans="1:4" x14ac:dyDescent="0.25">
      <c r="A301" s="114">
        <v>45946</v>
      </c>
      <c r="B301" s="115">
        <v>1.3432500000000001</v>
      </c>
      <c r="C301" s="115">
        <v>1.3432999999999999</v>
      </c>
      <c r="D301" s="115">
        <v>1.3431999999999999</v>
      </c>
    </row>
    <row r="302" spans="1:4" x14ac:dyDescent="0.25">
      <c r="A302" s="114">
        <v>45947</v>
      </c>
      <c r="B302" s="115">
        <v>1.3431500000000001</v>
      </c>
      <c r="C302" s="115">
        <v>1.3431999999999999</v>
      </c>
      <c r="D302" s="115">
        <v>1.3431</v>
      </c>
    </row>
    <row r="303" spans="1:4" x14ac:dyDescent="0.25">
      <c r="A303" s="114">
        <v>45948</v>
      </c>
      <c r="B303" s="115">
        <v>1.3431500000000001</v>
      </c>
      <c r="C303" s="115">
        <v>1.3431999999999999</v>
      </c>
      <c r="D303" s="115">
        <v>1.3431</v>
      </c>
    </row>
    <row r="304" spans="1:4" x14ac:dyDescent="0.25">
      <c r="A304" s="114">
        <v>45949</v>
      </c>
      <c r="B304" s="115">
        <v>1.3431500000000001</v>
      </c>
      <c r="C304" s="115">
        <v>1.3431999999999999</v>
      </c>
      <c r="D304" s="115">
        <v>1.3431</v>
      </c>
    </row>
    <row r="305" spans="1:4" x14ac:dyDescent="0.25">
      <c r="A305" s="114">
        <v>45950</v>
      </c>
      <c r="B305" s="115">
        <v>1.3406499999999999</v>
      </c>
      <c r="C305" s="115">
        <v>1.3407</v>
      </c>
      <c r="D305" s="115">
        <v>1.3406</v>
      </c>
    </row>
    <row r="306" spans="1:4" x14ac:dyDescent="0.25">
      <c r="A306" s="114">
        <v>45951</v>
      </c>
      <c r="B306" s="115">
        <v>1.3371500000000001</v>
      </c>
      <c r="C306" s="115">
        <v>1.3371999999999999</v>
      </c>
      <c r="D306" s="115">
        <v>1.3371</v>
      </c>
    </row>
    <row r="307" spans="1:4" x14ac:dyDescent="0.25">
      <c r="A307" s="114">
        <v>45952</v>
      </c>
      <c r="B307" s="115">
        <v>1.33555</v>
      </c>
      <c r="C307" s="115">
        <v>1.3355999999999999</v>
      </c>
      <c r="D307" s="115">
        <v>1.3354999999999999</v>
      </c>
    </row>
    <row r="308" spans="1:4" x14ac:dyDescent="0.25">
      <c r="A308" s="114">
        <v>45953</v>
      </c>
      <c r="B308" s="115">
        <v>1.3323499999999999</v>
      </c>
      <c r="C308" s="115">
        <v>1.3324</v>
      </c>
      <c r="D308" s="115">
        <v>1.3323</v>
      </c>
    </row>
    <row r="309" spans="1:4" x14ac:dyDescent="0.25">
      <c r="A309" s="114">
        <v>45954</v>
      </c>
      <c r="B309" s="115">
        <v>1.3303499999999999</v>
      </c>
      <c r="C309" s="115">
        <v>1.3304</v>
      </c>
      <c r="D309" s="115">
        <v>1.3303</v>
      </c>
    </row>
    <row r="310" spans="1:4" x14ac:dyDescent="0.25">
      <c r="A310" s="114">
        <v>45955</v>
      </c>
      <c r="B310" s="115">
        <v>1.3303499999999999</v>
      </c>
      <c r="C310" s="115">
        <v>1.3304</v>
      </c>
      <c r="D310" s="115">
        <v>1.3303</v>
      </c>
    </row>
    <row r="311" spans="1:4" x14ac:dyDescent="0.25">
      <c r="A311" s="114">
        <v>45956</v>
      </c>
      <c r="B311" s="115">
        <v>1.3303499999999999</v>
      </c>
      <c r="C311" s="115">
        <v>1.3304</v>
      </c>
      <c r="D311" s="115">
        <v>1.3303</v>
      </c>
    </row>
    <row r="312" spans="1:4" x14ac:dyDescent="0.25">
      <c r="A312" s="114">
        <v>45957</v>
      </c>
      <c r="B312" s="115">
        <v>1.33355</v>
      </c>
      <c r="C312" s="115">
        <v>1.3335999999999999</v>
      </c>
      <c r="D312" s="115">
        <v>1.3334999999999999</v>
      </c>
    </row>
    <row r="313" spans="1:4" x14ac:dyDescent="0.25">
      <c r="A313" s="114">
        <v>45958</v>
      </c>
      <c r="B313" s="115">
        <v>1.32755</v>
      </c>
      <c r="C313" s="115">
        <v>1.3275999999999999</v>
      </c>
      <c r="D313" s="115">
        <v>1.3274999999999999</v>
      </c>
    </row>
    <row r="314" spans="1:4" x14ac:dyDescent="0.25">
      <c r="A314" s="114">
        <v>45959</v>
      </c>
      <c r="B314" s="115">
        <v>1.3170999999999999</v>
      </c>
      <c r="C314" s="115">
        <v>1.3171999999999999</v>
      </c>
      <c r="D314" s="115">
        <v>1.3169999999999999</v>
      </c>
    </row>
    <row r="315" spans="1:4" x14ac:dyDescent="0.25">
      <c r="A315" s="114">
        <v>45960</v>
      </c>
      <c r="B315" s="115">
        <v>1.3149500000000001</v>
      </c>
      <c r="C315" s="115">
        <v>1.3149999999999999</v>
      </c>
      <c r="D315" s="115">
        <v>1.3149</v>
      </c>
    </row>
    <row r="316" spans="1:4" x14ac:dyDescent="0.25">
      <c r="A316" s="114">
        <v>45961</v>
      </c>
      <c r="B316" s="115">
        <v>1.3140499999999999</v>
      </c>
      <c r="C316" s="115">
        <v>1.3141</v>
      </c>
      <c r="D316" s="115">
        <v>1.3140000000000001</v>
      </c>
    </row>
    <row r="317" spans="1:4" x14ac:dyDescent="0.25">
      <c r="A317" s="114">
        <v>45962</v>
      </c>
      <c r="B317" s="115">
        <v>1.3140499999999999</v>
      </c>
      <c r="C317" s="115">
        <v>1.3141</v>
      </c>
      <c r="D317" s="115">
        <v>1.3140000000000001</v>
      </c>
    </row>
    <row r="318" spans="1:4" x14ac:dyDescent="0.25">
      <c r="A318" s="114">
        <v>45963</v>
      </c>
      <c r="B318" s="115">
        <v>1.3140499999999999</v>
      </c>
      <c r="C318" s="115">
        <v>1.3141</v>
      </c>
      <c r="D318" s="115">
        <v>1.3140000000000001</v>
      </c>
    </row>
    <row r="319" spans="1:4" x14ac:dyDescent="0.25">
      <c r="A319" s="114">
        <v>45964</v>
      </c>
      <c r="B319" s="115">
        <v>1.31385</v>
      </c>
      <c r="C319" s="115">
        <v>1.3139000000000001</v>
      </c>
      <c r="D319" s="115">
        <v>1.3138000000000001</v>
      </c>
    </row>
    <row r="320" spans="1:4" x14ac:dyDescent="0.25">
      <c r="A320" s="114">
        <v>45965</v>
      </c>
      <c r="B320" s="115">
        <v>1.3021499999999999</v>
      </c>
      <c r="C320" s="115">
        <v>1.3022</v>
      </c>
      <c r="D320" s="115">
        <v>1.3021</v>
      </c>
    </row>
    <row r="321" spans="1:4" x14ac:dyDescent="0.25">
      <c r="A321" s="114">
        <v>45966</v>
      </c>
      <c r="B321" s="115">
        <v>1.3042499999999999</v>
      </c>
      <c r="C321" s="115">
        <v>1.3043</v>
      </c>
      <c r="D321" s="115">
        <v>1.3042</v>
      </c>
    </row>
    <row r="322" spans="1:4" x14ac:dyDescent="0.25">
      <c r="A322" s="114">
        <v>45967</v>
      </c>
      <c r="B322" s="115">
        <v>1.3141499999999999</v>
      </c>
      <c r="C322" s="115">
        <v>1.3142</v>
      </c>
      <c r="D322" s="115">
        <v>1.3141</v>
      </c>
    </row>
    <row r="323" spans="1:4" x14ac:dyDescent="0.25">
      <c r="A323" s="114">
        <v>45968</v>
      </c>
      <c r="B323" s="115">
        <v>1.3168500000000001</v>
      </c>
      <c r="C323" s="115">
        <v>1.3169</v>
      </c>
      <c r="D323" s="115">
        <v>1.3168</v>
      </c>
    </row>
    <row r="324" spans="1:4" x14ac:dyDescent="0.25">
      <c r="A324" s="114">
        <v>45969</v>
      </c>
      <c r="B324" s="115">
        <v>1.3168500000000001</v>
      </c>
      <c r="C324" s="115">
        <v>1.3169</v>
      </c>
      <c r="D324" s="115">
        <v>1.3168</v>
      </c>
    </row>
    <row r="325" spans="1:4" x14ac:dyDescent="0.25">
      <c r="A325" s="114">
        <v>45970</v>
      </c>
      <c r="B325" s="115">
        <v>1.3168500000000001</v>
      </c>
      <c r="C325" s="115">
        <v>1.3169</v>
      </c>
      <c r="D325" s="115">
        <v>1.3168</v>
      </c>
    </row>
    <row r="326" spans="1:4" x14ac:dyDescent="0.25">
      <c r="A326" s="114">
        <v>45971</v>
      </c>
      <c r="B326" s="115">
        <v>1.31775</v>
      </c>
      <c r="C326" s="115">
        <v>1.3178000000000001</v>
      </c>
      <c r="D326" s="115">
        <v>1.3177000000000001</v>
      </c>
    </row>
    <row r="327" spans="1:4" x14ac:dyDescent="0.25">
      <c r="A327" s="114">
        <v>45972</v>
      </c>
      <c r="B327" s="115">
        <v>1.31725</v>
      </c>
      <c r="C327" s="115">
        <v>1.3172999999999999</v>
      </c>
      <c r="D327" s="115">
        <v>1.3171999999999999</v>
      </c>
    </row>
    <row r="328" spans="1:4" x14ac:dyDescent="0.25">
      <c r="A328" s="114">
        <v>45973</v>
      </c>
      <c r="B328" s="115">
        <v>1.3143</v>
      </c>
      <c r="C328" s="115">
        <v>1.3143</v>
      </c>
      <c r="D328" s="115">
        <v>1.3143</v>
      </c>
    </row>
    <row r="329" spans="1:4" x14ac:dyDescent="0.25">
      <c r="A329" s="114">
        <v>45974</v>
      </c>
      <c r="B329" s="115">
        <v>1.31935</v>
      </c>
      <c r="C329" s="115">
        <v>1.3193999999999999</v>
      </c>
      <c r="D329" s="115">
        <v>1.3192999999999999</v>
      </c>
    </row>
    <row r="330" spans="1:4" x14ac:dyDescent="0.25">
      <c r="A330" s="114">
        <v>45975</v>
      </c>
      <c r="B330" s="115">
        <v>1.3161499999999999</v>
      </c>
      <c r="C330" s="115">
        <v>1.3162</v>
      </c>
      <c r="D330" s="115">
        <v>1.3161</v>
      </c>
    </row>
    <row r="331" spans="1:4" x14ac:dyDescent="0.25">
      <c r="A331" s="114">
        <v>45976</v>
      </c>
      <c r="B331" s="115">
        <v>1.3161499999999999</v>
      </c>
      <c r="C331" s="115">
        <v>1.3162</v>
      </c>
      <c r="D331" s="115">
        <v>1.3161</v>
      </c>
    </row>
    <row r="332" spans="1:4" x14ac:dyDescent="0.25">
      <c r="A332" s="114">
        <v>45977</v>
      </c>
      <c r="B332" s="115">
        <v>1.3161499999999999</v>
      </c>
      <c r="C332" s="115">
        <v>1.3162</v>
      </c>
      <c r="D332" s="115">
        <v>1.3161</v>
      </c>
    </row>
    <row r="333" spans="1:4" x14ac:dyDescent="0.25">
      <c r="A333" s="114">
        <v>45978</v>
      </c>
      <c r="B333" s="115">
        <v>1.3163499999999999</v>
      </c>
      <c r="C333" s="115">
        <v>1.3164</v>
      </c>
      <c r="D333" s="115">
        <v>1.3163</v>
      </c>
    </row>
    <row r="334" spans="1:4" x14ac:dyDescent="0.25">
      <c r="A334" s="114">
        <v>45979</v>
      </c>
      <c r="B334" s="115">
        <v>1.3153999999999999</v>
      </c>
      <c r="C334" s="115">
        <v>1.3153999999999999</v>
      </c>
      <c r="D334" s="115">
        <v>1.3153999999999999</v>
      </c>
    </row>
    <row r="335" spans="1:4" x14ac:dyDescent="0.25">
      <c r="A335" s="114">
        <v>45980</v>
      </c>
      <c r="B335" s="115">
        <v>1.30725</v>
      </c>
      <c r="C335" s="115">
        <v>1.3072999999999999</v>
      </c>
      <c r="D335" s="115">
        <v>1.3071999999999999</v>
      </c>
    </row>
    <row r="336" spans="1:4" x14ac:dyDescent="0.25">
      <c r="A336" s="114">
        <v>45981</v>
      </c>
      <c r="B336" s="115">
        <v>1.30735</v>
      </c>
      <c r="C336" s="115">
        <v>1.3073999999999999</v>
      </c>
      <c r="D336" s="115">
        <v>1.3072999999999999</v>
      </c>
    </row>
    <row r="337" spans="1:4" x14ac:dyDescent="0.25">
      <c r="A337" s="114">
        <v>45982</v>
      </c>
      <c r="B337" s="115">
        <v>1.30955</v>
      </c>
      <c r="C337" s="115">
        <v>1.3096000000000001</v>
      </c>
      <c r="D337" s="115">
        <v>1.3095000000000001</v>
      </c>
    </row>
    <row r="338" spans="1:4" x14ac:dyDescent="0.25">
      <c r="A338" s="114">
        <v>45983</v>
      </c>
      <c r="B338" s="115">
        <v>1.30955</v>
      </c>
      <c r="C338" s="115">
        <v>1.3096000000000001</v>
      </c>
      <c r="D338" s="115">
        <v>1.3095000000000001</v>
      </c>
    </row>
    <row r="339" spans="1:4" x14ac:dyDescent="0.25">
      <c r="A339" s="114">
        <v>45984</v>
      </c>
      <c r="B339" s="115">
        <v>1.30955</v>
      </c>
      <c r="C339" s="115">
        <v>1.3096000000000001</v>
      </c>
      <c r="D339" s="115">
        <v>1.3095000000000001</v>
      </c>
    </row>
    <row r="340" spans="1:4" x14ac:dyDescent="0.25">
      <c r="A340" s="114">
        <v>45985</v>
      </c>
      <c r="B340" s="115">
        <v>1.3109500000000001</v>
      </c>
      <c r="C340" s="115">
        <v>1.3109999999999999</v>
      </c>
      <c r="D340" s="115">
        <v>1.3109</v>
      </c>
    </row>
    <row r="341" spans="1:4" x14ac:dyDescent="0.25">
      <c r="A341" s="114">
        <v>45986</v>
      </c>
      <c r="B341" s="115">
        <v>1.3208</v>
      </c>
      <c r="C341" s="115">
        <v>1.3208</v>
      </c>
      <c r="D341" s="115">
        <v>1.3208</v>
      </c>
    </row>
    <row r="342" spans="1:4" x14ac:dyDescent="0.25">
      <c r="A342" s="114">
        <v>45987</v>
      </c>
      <c r="B342" s="115">
        <v>1.323</v>
      </c>
      <c r="C342" s="115">
        <v>1.323</v>
      </c>
      <c r="D342" s="115">
        <v>1.323</v>
      </c>
    </row>
    <row r="343" spans="1:4" x14ac:dyDescent="0.25">
      <c r="A343" s="114">
        <v>45988</v>
      </c>
      <c r="B343" s="115">
        <v>1.32365</v>
      </c>
      <c r="C343" s="115">
        <v>1.3237000000000001</v>
      </c>
      <c r="D343" s="115">
        <v>1.3236000000000001</v>
      </c>
    </row>
    <row r="344" spans="1:4" x14ac:dyDescent="0.25">
      <c r="A344" s="114">
        <v>45989</v>
      </c>
      <c r="B344" s="115">
        <v>1.32345</v>
      </c>
      <c r="C344" s="115">
        <v>1.3234999999999999</v>
      </c>
      <c r="D344" s="115">
        <v>1.3233999999999999</v>
      </c>
    </row>
    <row r="345" spans="1:4" x14ac:dyDescent="0.25">
      <c r="A345" s="114">
        <v>45990</v>
      </c>
      <c r="B345" s="115">
        <v>1.32345</v>
      </c>
      <c r="C345" s="115">
        <v>1.3234999999999999</v>
      </c>
      <c r="D345" s="115">
        <v>1.3233999999999999</v>
      </c>
    </row>
    <row r="346" spans="1:4" x14ac:dyDescent="0.25">
      <c r="A346" s="114">
        <v>45991</v>
      </c>
      <c r="B346" s="115">
        <v>1.32345</v>
      </c>
      <c r="C346" s="115">
        <v>1.3234999999999999</v>
      </c>
      <c r="D346" s="115">
        <v>1.3233999999999999</v>
      </c>
    </row>
    <row r="347" spans="1:4" x14ac:dyDescent="0.25">
      <c r="A347" s="114">
        <v>45992</v>
      </c>
      <c r="B347" s="115">
        <v>1.3217000000000001</v>
      </c>
      <c r="C347" s="115">
        <v>1.3217000000000001</v>
      </c>
      <c r="D347" s="115">
        <v>1.3217000000000001</v>
      </c>
    </row>
    <row r="348" spans="1:4" x14ac:dyDescent="0.25">
      <c r="A348" s="114">
        <v>45993</v>
      </c>
      <c r="B348" s="115">
        <v>1.31965</v>
      </c>
      <c r="C348" s="115">
        <v>1.3197000000000001</v>
      </c>
      <c r="D348" s="115">
        <v>1.3196000000000001</v>
      </c>
    </row>
    <row r="349" spans="1:4" x14ac:dyDescent="0.25">
      <c r="A349" s="114">
        <v>45994</v>
      </c>
      <c r="B349" s="115">
        <v>1.3349500000000001</v>
      </c>
      <c r="C349" s="115">
        <v>1.335</v>
      </c>
      <c r="D349" s="115">
        <v>1.3349</v>
      </c>
    </row>
    <row r="350" spans="1:4" x14ac:dyDescent="0.25">
      <c r="A350" s="114">
        <v>45995</v>
      </c>
      <c r="B350" s="115">
        <v>1.3346499999999999</v>
      </c>
      <c r="C350" s="115">
        <v>1.3347</v>
      </c>
      <c r="D350" s="115">
        <v>1.3346</v>
      </c>
    </row>
    <row r="351" spans="1:4" x14ac:dyDescent="0.25">
      <c r="A351" s="114">
        <v>45996</v>
      </c>
      <c r="B351" s="115">
        <v>1.33335</v>
      </c>
      <c r="C351" s="115">
        <v>1.3333999999999999</v>
      </c>
      <c r="D351" s="115">
        <v>1.3332999999999999</v>
      </c>
    </row>
    <row r="352" spans="1:4" x14ac:dyDescent="0.25">
      <c r="A352" s="114">
        <v>45997</v>
      </c>
      <c r="B352" s="115">
        <v>1.33335</v>
      </c>
      <c r="C352" s="115">
        <v>1.3333999999999999</v>
      </c>
      <c r="D352" s="115">
        <v>1.3332999999999999</v>
      </c>
    </row>
    <row r="353" spans="1:4" x14ac:dyDescent="0.25">
      <c r="A353" s="114">
        <v>45998</v>
      </c>
      <c r="B353" s="115">
        <v>1.33335</v>
      </c>
      <c r="C353" s="115">
        <v>1.3333999999999999</v>
      </c>
      <c r="D353" s="115">
        <v>1.3332999999999999</v>
      </c>
    </row>
    <row r="354" spans="1:4" x14ac:dyDescent="0.25">
      <c r="A354" s="114">
        <v>45999</v>
      </c>
      <c r="B354" s="115">
        <v>1.3327500000000001</v>
      </c>
      <c r="C354" s="115">
        <v>1.3328</v>
      </c>
      <c r="D354" s="115">
        <v>1.3327</v>
      </c>
    </row>
    <row r="355" spans="1:4" x14ac:dyDescent="0.25">
      <c r="A355" s="114">
        <v>46000</v>
      </c>
      <c r="B355" s="115">
        <v>1.3299000000000001</v>
      </c>
      <c r="C355" s="115">
        <v>1.3299000000000001</v>
      </c>
      <c r="D355" s="115">
        <v>1.3299000000000001</v>
      </c>
    </row>
    <row r="356" spans="1:4" x14ac:dyDescent="0.25">
      <c r="A356" s="114">
        <v>46001</v>
      </c>
      <c r="B356" s="115">
        <v>1.33385</v>
      </c>
      <c r="C356" s="115">
        <v>1.3339000000000001</v>
      </c>
      <c r="D356" s="115">
        <v>1.3338000000000001</v>
      </c>
    </row>
    <row r="357" spans="1:4" x14ac:dyDescent="0.25">
      <c r="A357" s="114">
        <v>46002</v>
      </c>
      <c r="B357" s="115">
        <v>1.34135</v>
      </c>
      <c r="C357" s="115">
        <v>1.3413999999999999</v>
      </c>
      <c r="D357" s="115">
        <v>1.3412999999999999</v>
      </c>
    </row>
    <row r="358" spans="1:4" x14ac:dyDescent="0.25">
      <c r="A358" s="114">
        <v>46003</v>
      </c>
      <c r="B358" s="115">
        <v>1.3367500000000001</v>
      </c>
      <c r="C358" s="115">
        <v>1.3368</v>
      </c>
      <c r="D358" s="115">
        <v>1.3367</v>
      </c>
    </row>
    <row r="359" spans="1:4" x14ac:dyDescent="0.25">
      <c r="A359" s="114">
        <v>46004</v>
      </c>
      <c r="B359" s="115">
        <v>1.3367500000000001</v>
      </c>
      <c r="C359" s="115">
        <v>1.3368</v>
      </c>
      <c r="D359" s="115">
        <v>1.3367</v>
      </c>
    </row>
    <row r="360" spans="1:4" x14ac:dyDescent="0.25">
      <c r="A360" s="114">
        <v>46005</v>
      </c>
      <c r="B360" s="115">
        <v>1.3367500000000001</v>
      </c>
      <c r="C360" s="115">
        <v>1.3368</v>
      </c>
      <c r="D360" s="115">
        <v>1.3367</v>
      </c>
    </row>
    <row r="361" spans="1:4" x14ac:dyDescent="0.25">
      <c r="A361" s="114">
        <v>46006</v>
      </c>
      <c r="B361" s="115">
        <v>1.3363499999999999</v>
      </c>
      <c r="C361" s="115">
        <v>1.3364</v>
      </c>
      <c r="D361" s="115">
        <v>1.3363</v>
      </c>
    </row>
    <row r="362" spans="1:4" x14ac:dyDescent="0.25">
      <c r="A362" s="114">
        <v>46007</v>
      </c>
      <c r="B362" s="115">
        <v>1.3422499999999999</v>
      </c>
      <c r="C362" s="115">
        <v>1.3423</v>
      </c>
      <c r="D362" s="115">
        <v>1.3422000000000001</v>
      </c>
    </row>
    <row r="363" spans="1:4" x14ac:dyDescent="0.25">
      <c r="A363" s="114">
        <v>46008</v>
      </c>
      <c r="B363" s="115">
        <v>1.33795</v>
      </c>
      <c r="C363" s="115">
        <v>1.3380000000000001</v>
      </c>
      <c r="D363" s="115">
        <v>1.3379000000000001</v>
      </c>
    </row>
    <row r="364" spans="1:4" x14ac:dyDescent="0.25">
      <c r="A364" s="114">
        <v>46009</v>
      </c>
      <c r="B364" s="115">
        <v>1.33815</v>
      </c>
      <c r="C364" s="115">
        <v>1.3382000000000001</v>
      </c>
      <c r="D364" s="115">
        <v>1.3381000000000001</v>
      </c>
    </row>
    <row r="365" spans="1:4" x14ac:dyDescent="0.25">
      <c r="A365" s="114">
        <v>46010</v>
      </c>
      <c r="B365" s="115">
        <v>1.3387500000000001</v>
      </c>
      <c r="C365" s="115">
        <v>1.3388</v>
      </c>
      <c r="D365" s="115">
        <v>1.3387</v>
      </c>
    </row>
    <row r="366" spans="1:4" x14ac:dyDescent="0.25">
      <c r="A366" s="114">
        <v>46011</v>
      </c>
      <c r="B366" s="115">
        <v>1.3387500000000001</v>
      </c>
      <c r="C366" s="115">
        <v>1.3388</v>
      </c>
      <c r="D366" s="115">
        <v>1.3387</v>
      </c>
    </row>
    <row r="367" spans="1:4" x14ac:dyDescent="0.25">
      <c r="A367" s="114">
        <v>46012</v>
      </c>
      <c r="B367" s="115">
        <v>1.3387500000000001</v>
      </c>
      <c r="C367" s="115">
        <v>1.3388</v>
      </c>
      <c r="D367" s="115">
        <v>1.3387</v>
      </c>
    </row>
    <row r="368" spans="1:4" x14ac:dyDescent="0.25">
      <c r="A368" s="114">
        <v>46013</v>
      </c>
      <c r="B368" s="115">
        <v>1.3464499999999999</v>
      </c>
      <c r="C368" s="115">
        <v>1.3465</v>
      </c>
      <c r="D368" s="115">
        <v>1.3464</v>
      </c>
    </row>
    <row r="369" spans="1:4" x14ac:dyDescent="0.25">
      <c r="A369" s="114">
        <v>46014</v>
      </c>
      <c r="B369" s="115">
        <v>1.3486499999999999</v>
      </c>
      <c r="C369" s="115">
        <v>1.3487</v>
      </c>
      <c r="D369" s="115">
        <v>1.3486</v>
      </c>
    </row>
    <row r="370" spans="1:4" x14ac:dyDescent="0.25">
      <c r="A370" s="114">
        <v>46015</v>
      </c>
      <c r="B370" s="115">
        <v>1.3502000000000001</v>
      </c>
      <c r="C370" s="115">
        <v>1.3503000000000001</v>
      </c>
      <c r="D370" s="115">
        <v>1.3501000000000001</v>
      </c>
    </row>
    <row r="371" spans="1:4" x14ac:dyDescent="0.25">
      <c r="A371" s="114">
        <v>46016</v>
      </c>
      <c r="B371" s="115">
        <v>1.3524</v>
      </c>
      <c r="C371" s="115">
        <v>1.3539000000000001</v>
      </c>
      <c r="D371" s="115">
        <v>1.3509</v>
      </c>
    </row>
    <row r="372" spans="1:4" x14ac:dyDescent="0.25">
      <c r="A372" s="114">
        <v>46017</v>
      </c>
      <c r="B372" s="115">
        <v>1.34995</v>
      </c>
      <c r="C372" s="115">
        <v>1.35</v>
      </c>
      <c r="D372" s="115">
        <v>1.3499000000000001</v>
      </c>
    </row>
    <row r="373" spans="1:4" x14ac:dyDescent="0.25">
      <c r="A373" s="114">
        <v>46018</v>
      </c>
      <c r="B373" s="115">
        <v>1.34995</v>
      </c>
      <c r="C373" s="115">
        <v>1.35</v>
      </c>
      <c r="D373" s="115">
        <v>1.3499000000000001</v>
      </c>
    </row>
    <row r="374" spans="1:4" x14ac:dyDescent="0.25">
      <c r="A374" s="114">
        <v>46019</v>
      </c>
      <c r="B374" s="115">
        <v>1.34995</v>
      </c>
      <c r="C374" s="115">
        <v>1.35</v>
      </c>
      <c r="D374" s="115">
        <v>1.3499000000000001</v>
      </c>
    </row>
    <row r="375" spans="1:4" x14ac:dyDescent="0.25">
      <c r="A375" s="114">
        <v>46020</v>
      </c>
      <c r="B375" s="115">
        <v>1.3491500000000001</v>
      </c>
      <c r="C375" s="115">
        <v>1.3492</v>
      </c>
      <c r="D375" s="115">
        <v>1.3491</v>
      </c>
    </row>
    <row r="376" spans="1:4" x14ac:dyDescent="0.25">
      <c r="A376" s="114">
        <v>46021</v>
      </c>
      <c r="B376" s="115">
        <v>1.3466499999999999</v>
      </c>
      <c r="C376" s="115">
        <v>1.3467</v>
      </c>
      <c r="D376" s="115">
        <v>1.3466</v>
      </c>
    </row>
    <row r="377" spans="1:4" ht="15.75" thickBot="1" x14ac:dyDescent="0.3">
      <c r="A377" s="114">
        <v>46022</v>
      </c>
      <c r="B377" s="115">
        <v>1.3450500000000001</v>
      </c>
      <c r="C377" s="115">
        <v>1.3451</v>
      </c>
      <c r="D377" s="115">
        <v>1.345</v>
      </c>
    </row>
    <row r="378" spans="1:4" ht="15.75" thickTop="1" x14ac:dyDescent="0.25">
      <c r="A378" s="4" t="s">
        <v>7</v>
      </c>
      <c r="B378" s="5">
        <f>+SUBTOTAL(101,B13:B377)</f>
        <v>1.3187775342465746</v>
      </c>
      <c r="C378" s="5">
        <f>+SUBTOTAL(101,C13:C377)</f>
        <v>1.3188402739726031</v>
      </c>
      <c r="D378" s="5">
        <f>+SUBTOTAL(101,D13:D377)</f>
        <v>1.3187147945205488</v>
      </c>
    </row>
  </sheetData>
  <mergeCells count="4">
    <mergeCell ref="A8:D8"/>
    <mergeCell ref="A9:D9"/>
    <mergeCell ref="A10:D10"/>
    <mergeCell ref="C11:D11"/>
  </mergeCells>
  <hyperlinks>
    <hyperlink ref="A2" location="Índice!A1" display="Índice" xr:uid="{1F4D6195-D195-4CB3-BE34-576528E1EFBF}"/>
    <hyperlink ref="B4" r:id="rId2" xr:uid="{4B39C1E4-19BC-4988-8D41-8151F1172C28}"/>
  </hyperlinks>
  <pageMargins left="0.7" right="0.7" top="0.75" bottom="0.75" header="0.3" footer="0.3"/>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92A5E-07CC-412C-A233-D68A2CF95527}">
  <sheetPr>
    <tabColor theme="9" tint="0.59999389629810485"/>
  </sheetPr>
  <dimension ref="A2:G378"/>
  <sheetViews>
    <sheetView showGridLines="0" workbookViewId="0">
      <selection activeCell="A2" sqref="A2"/>
    </sheetView>
  </sheetViews>
  <sheetFormatPr baseColWidth="10" defaultRowHeight="15" x14ac:dyDescent="0.25"/>
  <cols>
    <col min="2" max="2" width="18.140625" customWidth="1"/>
    <col min="6" max="6" width="17.5703125" bestFit="1" customWidth="1"/>
    <col min="7" max="7" width="18.7109375" bestFit="1" customWidth="1"/>
  </cols>
  <sheetData>
    <row r="2" spans="1:7" x14ac:dyDescent="0.25">
      <c r="A2" s="65" t="s">
        <v>23</v>
      </c>
    </row>
    <row r="4" spans="1:7" x14ac:dyDescent="0.25">
      <c r="A4" t="s">
        <v>544</v>
      </c>
      <c r="B4" s="6" t="s">
        <v>311</v>
      </c>
    </row>
    <row r="5" spans="1:7" x14ac:dyDescent="0.25">
      <c r="A5" t="s">
        <v>545</v>
      </c>
      <c r="B5" s="56">
        <v>46101</v>
      </c>
    </row>
    <row r="8" spans="1:7" x14ac:dyDescent="0.25">
      <c r="A8" s="150" t="s">
        <v>0</v>
      </c>
      <c r="B8" s="150"/>
      <c r="C8" s="150"/>
      <c r="D8" s="150"/>
    </row>
    <row r="9" spans="1:7" x14ac:dyDescent="0.25">
      <c r="A9" s="150" t="s">
        <v>174</v>
      </c>
      <c r="B9" s="150"/>
      <c r="C9" s="150"/>
      <c r="D9" s="150"/>
    </row>
    <row r="10" spans="1:7" x14ac:dyDescent="0.25">
      <c r="A10" s="151" t="s">
        <v>394</v>
      </c>
      <c r="B10" s="151"/>
      <c r="C10" s="151"/>
      <c r="D10" s="151"/>
    </row>
    <row r="11" spans="1:7" x14ac:dyDescent="0.25">
      <c r="A11" s="48"/>
      <c r="B11" s="48" t="s">
        <v>2</v>
      </c>
      <c r="C11" s="150" t="s">
        <v>171</v>
      </c>
      <c r="D11" s="150"/>
    </row>
    <row r="12" spans="1:7" ht="24" x14ac:dyDescent="0.25">
      <c r="A12" s="107" t="s">
        <v>3</v>
      </c>
      <c r="B12" s="108" t="s">
        <v>4</v>
      </c>
      <c r="C12" s="108" t="s">
        <v>5</v>
      </c>
      <c r="D12" s="109" t="s">
        <v>6</v>
      </c>
    </row>
    <row r="13" spans="1:7" x14ac:dyDescent="0.25">
      <c r="A13" s="114">
        <v>45658</v>
      </c>
      <c r="B13" s="115">
        <v>9.8731799999999995E-2</v>
      </c>
      <c r="C13" s="115">
        <v>9.8682500000000006E-2</v>
      </c>
      <c r="D13" s="115">
        <v>9.8780999999999994E-2</v>
      </c>
      <c r="F13" s="1" t="s">
        <v>8</v>
      </c>
      <c r="G13" t="s">
        <v>22</v>
      </c>
    </row>
    <row r="14" spans="1:7" x14ac:dyDescent="0.25">
      <c r="A14" s="114">
        <v>45659</v>
      </c>
      <c r="B14" s="115">
        <v>9.8578899999999997E-2</v>
      </c>
      <c r="C14" s="115">
        <v>9.8554199999999995E-2</v>
      </c>
      <c r="D14" s="115">
        <v>9.8603700000000002E-2</v>
      </c>
      <c r="F14" s="2" t="s">
        <v>10</v>
      </c>
      <c r="G14" s="3">
        <v>9.9577845161290299E-2</v>
      </c>
    </row>
    <row r="15" spans="1:7" x14ac:dyDescent="0.25">
      <c r="A15" s="114">
        <v>45660</v>
      </c>
      <c r="B15" s="115">
        <v>9.9300899999999998E-2</v>
      </c>
      <c r="C15" s="115">
        <v>9.9278199999999997E-2</v>
      </c>
      <c r="D15" s="115">
        <v>9.9323599999999998E-2</v>
      </c>
      <c r="F15" s="2" t="s">
        <v>11</v>
      </c>
      <c r="G15" s="3">
        <v>0.10011055357142859</v>
      </c>
    </row>
    <row r="16" spans="1:7" x14ac:dyDescent="0.25">
      <c r="A16" s="114">
        <v>45661</v>
      </c>
      <c r="B16" s="115">
        <v>9.9300899999999998E-2</v>
      </c>
      <c r="C16" s="115">
        <v>9.9278199999999997E-2</v>
      </c>
      <c r="D16" s="115">
        <v>9.9323599999999998E-2</v>
      </c>
      <c r="F16" s="2" t="s">
        <v>12</v>
      </c>
      <c r="G16" s="3">
        <v>0.10309592580645159</v>
      </c>
    </row>
    <row r="17" spans="1:7" x14ac:dyDescent="0.25">
      <c r="A17" s="114">
        <v>45662</v>
      </c>
      <c r="B17" s="115">
        <v>9.9300899999999998E-2</v>
      </c>
      <c r="C17" s="115">
        <v>9.9278199999999997E-2</v>
      </c>
      <c r="D17" s="115">
        <v>9.9323599999999998E-2</v>
      </c>
      <c r="F17" s="2" t="s">
        <v>13</v>
      </c>
      <c r="G17" s="3">
        <v>0.10678719666666664</v>
      </c>
    </row>
    <row r="18" spans="1:7" x14ac:dyDescent="0.25">
      <c r="A18" s="114">
        <v>45663</v>
      </c>
      <c r="B18" s="115">
        <v>9.9899600000000005E-2</v>
      </c>
      <c r="C18" s="115">
        <v>9.9874099999999993E-2</v>
      </c>
      <c r="D18" s="115">
        <v>9.9925E-2</v>
      </c>
      <c r="F18" s="2" t="s">
        <v>14</v>
      </c>
      <c r="G18" s="3">
        <v>0.10807658709677422</v>
      </c>
    </row>
    <row r="19" spans="1:7" x14ac:dyDescent="0.25">
      <c r="A19" s="114">
        <v>45664</v>
      </c>
      <c r="B19" s="115">
        <v>9.9573800000000004E-2</v>
      </c>
      <c r="C19" s="115">
        <v>9.9530199999999999E-2</v>
      </c>
      <c r="D19" s="115">
        <v>9.9617399999999995E-2</v>
      </c>
      <c r="F19" s="2" t="s">
        <v>15</v>
      </c>
      <c r="G19" s="3">
        <v>0.10960268333333335</v>
      </c>
    </row>
    <row r="20" spans="1:7" x14ac:dyDescent="0.25">
      <c r="A20" s="114">
        <v>45665</v>
      </c>
      <c r="B20" s="115">
        <v>9.9489599999999997E-2</v>
      </c>
      <c r="C20" s="115">
        <v>9.9464800000000006E-2</v>
      </c>
      <c r="D20" s="115">
        <v>9.95143E-2</v>
      </c>
      <c r="F20" s="2" t="s">
        <v>16</v>
      </c>
      <c r="G20" s="3">
        <v>0.11084993870967745</v>
      </c>
    </row>
    <row r="21" spans="1:7" x14ac:dyDescent="0.25">
      <c r="A21" s="114">
        <v>45666</v>
      </c>
      <c r="B21" s="115">
        <v>9.9415900000000001E-2</v>
      </c>
      <c r="C21" s="115">
        <v>9.93927E-2</v>
      </c>
      <c r="D21" s="115">
        <v>9.9439100000000002E-2</v>
      </c>
      <c r="F21" s="2" t="s">
        <v>17</v>
      </c>
      <c r="G21" s="3">
        <v>0.11072168387096777</v>
      </c>
    </row>
    <row r="22" spans="1:7" x14ac:dyDescent="0.25">
      <c r="A22" s="114">
        <v>45667</v>
      </c>
      <c r="B22" s="115">
        <v>9.9127099999999996E-2</v>
      </c>
      <c r="C22" s="115">
        <v>9.9087400000000006E-2</v>
      </c>
      <c r="D22" s="115">
        <v>9.9166900000000002E-2</v>
      </c>
      <c r="F22" s="2" t="s">
        <v>18</v>
      </c>
      <c r="G22" s="3">
        <v>0.11063141</v>
      </c>
    </row>
    <row r="23" spans="1:7" x14ac:dyDescent="0.25">
      <c r="A23" s="114">
        <v>45668</v>
      </c>
      <c r="B23" s="115">
        <v>9.9127099999999996E-2</v>
      </c>
      <c r="C23" s="115">
        <v>9.9087400000000006E-2</v>
      </c>
      <c r="D23" s="115">
        <v>9.9166900000000002E-2</v>
      </c>
      <c r="F23" s="2" t="s">
        <v>19</v>
      </c>
      <c r="G23" s="3">
        <v>0.10892845483870968</v>
      </c>
    </row>
    <row r="24" spans="1:7" x14ac:dyDescent="0.25">
      <c r="A24" s="114">
        <v>45669</v>
      </c>
      <c r="B24" s="115">
        <v>9.9127099999999996E-2</v>
      </c>
      <c r="C24" s="115">
        <v>9.9087400000000006E-2</v>
      </c>
      <c r="D24" s="115">
        <v>9.9166900000000002E-2</v>
      </c>
      <c r="F24" s="2" t="s">
        <v>20</v>
      </c>
      <c r="G24" s="3">
        <v>0.10785254000000001</v>
      </c>
    </row>
    <row r="25" spans="1:7" x14ac:dyDescent="0.25">
      <c r="A25" s="114">
        <v>45670</v>
      </c>
      <c r="B25" s="115">
        <v>9.9181699999999998E-2</v>
      </c>
      <c r="C25" s="115">
        <v>9.9157099999999998E-2</v>
      </c>
      <c r="D25" s="115">
        <v>9.9206299999999997E-2</v>
      </c>
      <c r="F25" s="2" t="s">
        <v>21</v>
      </c>
      <c r="G25" s="3">
        <v>0.10900793225806454</v>
      </c>
    </row>
    <row r="26" spans="1:7" x14ac:dyDescent="0.25">
      <c r="A26" s="114">
        <v>45671</v>
      </c>
      <c r="B26" s="115">
        <v>9.9606500000000001E-2</v>
      </c>
      <c r="C26" s="115">
        <v>9.9601499999999996E-2</v>
      </c>
      <c r="D26" s="115">
        <v>9.9611500000000006E-2</v>
      </c>
      <c r="F26" s="2" t="s">
        <v>9</v>
      </c>
      <c r="G26" s="3">
        <v>0.10714334191780824</v>
      </c>
    </row>
    <row r="27" spans="1:7" x14ac:dyDescent="0.25">
      <c r="A27" s="114">
        <v>45672</v>
      </c>
      <c r="B27" s="115">
        <v>9.9245700000000006E-2</v>
      </c>
      <c r="C27" s="115">
        <v>9.9211199999999999E-2</v>
      </c>
      <c r="D27" s="115">
        <v>9.9280199999999999E-2</v>
      </c>
    </row>
    <row r="28" spans="1:7" x14ac:dyDescent="0.25">
      <c r="A28" s="114">
        <v>45673</v>
      </c>
      <c r="B28" s="115">
        <v>9.9528699999999998E-2</v>
      </c>
      <c r="C28" s="115">
        <v>9.9500500000000006E-2</v>
      </c>
      <c r="D28" s="115">
        <v>9.9556900000000004E-2</v>
      </c>
    </row>
    <row r="29" spans="1:7" x14ac:dyDescent="0.25">
      <c r="A29" s="114">
        <v>45674</v>
      </c>
      <c r="B29" s="115">
        <v>9.9466299999999994E-2</v>
      </c>
      <c r="C29" s="115">
        <v>9.9430199999999996E-2</v>
      </c>
      <c r="D29" s="115">
        <v>9.9502400000000005E-2</v>
      </c>
    </row>
    <row r="30" spans="1:7" x14ac:dyDescent="0.25">
      <c r="A30" s="114">
        <v>45675</v>
      </c>
      <c r="B30" s="115">
        <v>9.9466299999999994E-2</v>
      </c>
      <c r="C30" s="115">
        <v>9.9430199999999996E-2</v>
      </c>
      <c r="D30" s="115">
        <v>9.9502400000000005E-2</v>
      </c>
    </row>
    <row r="31" spans="1:7" x14ac:dyDescent="0.25">
      <c r="A31" s="114">
        <v>45676</v>
      </c>
      <c r="B31" s="115">
        <v>9.9466299999999994E-2</v>
      </c>
      <c r="C31" s="115">
        <v>9.9430199999999996E-2</v>
      </c>
      <c r="D31" s="115">
        <v>9.9502400000000005E-2</v>
      </c>
    </row>
    <row r="32" spans="1:7" x14ac:dyDescent="0.25">
      <c r="A32" s="114">
        <v>45677</v>
      </c>
      <c r="B32" s="115">
        <v>9.9863599999999997E-2</v>
      </c>
      <c r="C32" s="115">
        <v>9.98362E-2</v>
      </c>
      <c r="D32" s="115">
        <v>9.9891099999999997E-2</v>
      </c>
    </row>
    <row r="33" spans="1:4" x14ac:dyDescent="0.25">
      <c r="A33" s="114">
        <v>45678</v>
      </c>
      <c r="B33" s="115">
        <v>9.9949999999999997E-2</v>
      </c>
      <c r="C33" s="115">
        <v>9.9949999999999997E-2</v>
      </c>
      <c r="D33" s="115">
        <v>9.9949999999999997E-2</v>
      </c>
    </row>
    <row r="34" spans="1:4" x14ac:dyDescent="0.25">
      <c r="A34" s="114">
        <v>45679</v>
      </c>
      <c r="B34" s="115">
        <v>0.10005799999999999</v>
      </c>
      <c r="C34" s="115">
        <v>0.10002999999999999</v>
      </c>
      <c r="D34" s="115">
        <v>0.10008599999999999</v>
      </c>
    </row>
    <row r="35" spans="1:4" x14ac:dyDescent="0.25">
      <c r="A35" s="114">
        <v>45680</v>
      </c>
      <c r="B35" s="115">
        <v>9.9986500000000006E-2</v>
      </c>
      <c r="C35" s="115">
        <v>9.9959999999999993E-2</v>
      </c>
      <c r="D35" s="115">
        <v>0.100013</v>
      </c>
    </row>
    <row r="36" spans="1:4" x14ac:dyDescent="0.25">
      <c r="A36" s="114">
        <v>45681</v>
      </c>
      <c r="B36" s="115">
        <v>0.10019930000000001</v>
      </c>
      <c r="C36" s="115">
        <v>0.1001903</v>
      </c>
      <c r="D36" s="115">
        <v>0.1002084</v>
      </c>
    </row>
    <row r="37" spans="1:4" x14ac:dyDescent="0.25">
      <c r="A37" s="114">
        <v>45682</v>
      </c>
      <c r="B37" s="115">
        <v>0.10019930000000001</v>
      </c>
      <c r="C37" s="115">
        <v>0.1001903</v>
      </c>
      <c r="D37" s="115">
        <v>0.1002084</v>
      </c>
    </row>
    <row r="38" spans="1:4" x14ac:dyDescent="0.25">
      <c r="A38" s="114">
        <v>45683</v>
      </c>
      <c r="B38" s="115">
        <v>0.10019930000000001</v>
      </c>
      <c r="C38" s="115">
        <v>0.1001903</v>
      </c>
      <c r="D38" s="115">
        <v>0.1002084</v>
      </c>
    </row>
    <row r="39" spans="1:4" x14ac:dyDescent="0.25">
      <c r="A39" s="114">
        <v>45684</v>
      </c>
      <c r="B39" s="115">
        <v>0.100012</v>
      </c>
      <c r="C39" s="115">
        <v>9.9911E-2</v>
      </c>
      <c r="D39" s="115">
        <v>0.1001131</v>
      </c>
    </row>
    <row r="40" spans="1:4" x14ac:dyDescent="0.25">
      <c r="A40" s="114">
        <v>45685</v>
      </c>
      <c r="B40" s="115">
        <v>9.9879099999999998E-2</v>
      </c>
      <c r="C40" s="115">
        <v>9.9854200000000004E-2</v>
      </c>
      <c r="D40" s="115">
        <v>9.9904000000000007E-2</v>
      </c>
    </row>
    <row r="41" spans="1:4" x14ac:dyDescent="0.25">
      <c r="A41" s="114">
        <v>45686</v>
      </c>
      <c r="B41" s="115">
        <v>0.10005550000000001</v>
      </c>
      <c r="C41" s="115">
        <v>0.100022</v>
      </c>
      <c r="D41" s="115">
        <v>0.100089</v>
      </c>
    </row>
    <row r="42" spans="1:4" x14ac:dyDescent="0.25">
      <c r="A42" s="114">
        <v>45687</v>
      </c>
      <c r="B42" s="115">
        <v>9.9889599999999995E-2</v>
      </c>
      <c r="C42" s="115">
        <v>9.9861099999999994E-2</v>
      </c>
      <c r="D42" s="115">
        <v>9.9918000000000007E-2</v>
      </c>
    </row>
    <row r="43" spans="1:4" x14ac:dyDescent="0.25">
      <c r="A43" s="114">
        <v>45688</v>
      </c>
      <c r="B43" s="115">
        <v>9.9685899999999994E-2</v>
      </c>
      <c r="C43" s="115">
        <v>9.9654099999999995E-2</v>
      </c>
      <c r="D43" s="115">
        <v>9.9717700000000006E-2</v>
      </c>
    </row>
    <row r="44" spans="1:4" x14ac:dyDescent="0.25">
      <c r="A44" s="114">
        <v>45689</v>
      </c>
      <c r="B44" s="115">
        <v>9.9685899999999994E-2</v>
      </c>
      <c r="C44" s="115">
        <v>9.9654099999999995E-2</v>
      </c>
      <c r="D44" s="115">
        <v>9.9717700000000006E-2</v>
      </c>
    </row>
    <row r="45" spans="1:4" x14ac:dyDescent="0.25">
      <c r="A45" s="114">
        <v>45690</v>
      </c>
      <c r="B45" s="115">
        <v>9.9685899999999994E-2</v>
      </c>
      <c r="C45" s="115">
        <v>9.9654099999999995E-2</v>
      </c>
      <c r="D45" s="115">
        <v>9.9717700000000006E-2</v>
      </c>
    </row>
    <row r="46" spans="1:4" x14ac:dyDescent="0.25">
      <c r="A46" s="114">
        <v>45691</v>
      </c>
      <c r="B46" s="115">
        <v>9.9201899999999996E-2</v>
      </c>
      <c r="C46" s="115">
        <v>9.9163000000000001E-2</v>
      </c>
      <c r="D46" s="115">
        <v>9.9240800000000004E-2</v>
      </c>
    </row>
    <row r="47" spans="1:4" x14ac:dyDescent="0.25">
      <c r="A47" s="114">
        <v>45692</v>
      </c>
      <c r="B47" s="115">
        <v>9.9571800000000002E-2</v>
      </c>
      <c r="C47" s="115">
        <v>9.9546999999999997E-2</v>
      </c>
      <c r="D47" s="115">
        <v>9.9596599999999993E-2</v>
      </c>
    </row>
    <row r="48" spans="1:4" x14ac:dyDescent="0.25">
      <c r="A48" s="114">
        <v>45693</v>
      </c>
      <c r="B48" s="115">
        <v>9.9929500000000004E-2</v>
      </c>
      <c r="C48" s="115">
        <v>9.9904000000000007E-2</v>
      </c>
      <c r="D48" s="115">
        <v>9.9955000000000002E-2</v>
      </c>
    </row>
    <row r="49" spans="1:4" x14ac:dyDescent="0.25">
      <c r="A49" s="114">
        <v>45694</v>
      </c>
      <c r="B49" s="115">
        <v>9.9944000000000005E-2</v>
      </c>
      <c r="C49" s="115">
        <v>9.9918999999999994E-2</v>
      </c>
      <c r="D49" s="115">
        <v>9.9969000000000002E-2</v>
      </c>
    </row>
    <row r="50" spans="1:4" x14ac:dyDescent="0.25">
      <c r="A50" s="114">
        <v>45695</v>
      </c>
      <c r="B50" s="115">
        <v>9.9662600000000004E-2</v>
      </c>
      <c r="C50" s="115">
        <v>9.9654099999999995E-2</v>
      </c>
      <c r="D50" s="115">
        <v>9.9670999999999996E-2</v>
      </c>
    </row>
    <row r="51" spans="1:4" x14ac:dyDescent="0.25">
      <c r="A51" s="114">
        <v>45696</v>
      </c>
      <c r="B51" s="115">
        <v>9.9662600000000004E-2</v>
      </c>
      <c r="C51" s="115">
        <v>9.9654099999999995E-2</v>
      </c>
      <c r="D51" s="115">
        <v>9.9670999999999996E-2</v>
      </c>
    </row>
    <row r="52" spans="1:4" x14ac:dyDescent="0.25">
      <c r="A52" s="114">
        <v>45697</v>
      </c>
      <c r="B52" s="115">
        <v>9.9662600000000004E-2</v>
      </c>
      <c r="C52" s="115">
        <v>9.9654099999999995E-2</v>
      </c>
      <c r="D52" s="115">
        <v>9.9670999999999996E-2</v>
      </c>
    </row>
    <row r="53" spans="1:4" x14ac:dyDescent="0.25">
      <c r="A53" s="114">
        <v>45698</v>
      </c>
      <c r="B53" s="115">
        <v>9.9545999999999996E-2</v>
      </c>
      <c r="C53" s="115">
        <v>9.9519300000000005E-2</v>
      </c>
      <c r="D53" s="115">
        <v>9.9572800000000003E-2</v>
      </c>
    </row>
    <row r="54" spans="1:4" x14ac:dyDescent="0.25">
      <c r="A54" s="114">
        <v>45699</v>
      </c>
      <c r="B54" s="115">
        <v>9.9808300000000003E-2</v>
      </c>
      <c r="C54" s="115">
        <v>9.9783399999999994E-2</v>
      </c>
      <c r="D54" s="115">
        <v>9.9833199999999997E-2</v>
      </c>
    </row>
    <row r="55" spans="1:4" x14ac:dyDescent="0.25">
      <c r="A55" s="114">
        <v>45700</v>
      </c>
      <c r="B55" s="115">
        <v>0.1001201</v>
      </c>
      <c r="C55" s="115">
        <v>0.100095</v>
      </c>
      <c r="D55" s="115">
        <v>0.1001452</v>
      </c>
    </row>
    <row r="56" spans="1:4" x14ac:dyDescent="0.25">
      <c r="A56" s="114">
        <v>45701</v>
      </c>
      <c r="B56" s="115">
        <v>9.9969500000000003E-2</v>
      </c>
      <c r="C56" s="115">
        <v>9.9939E-2</v>
      </c>
      <c r="D56" s="115">
        <v>0.1</v>
      </c>
    </row>
    <row r="57" spans="1:4" x14ac:dyDescent="0.25">
      <c r="A57" s="114">
        <v>45702</v>
      </c>
      <c r="B57" s="115">
        <v>0.1004278</v>
      </c>
      <c r="C57" s="115">
        <v>0.1004187</v>
      </c>
      <c r="D57" s="115">
        <v>0.1004369</v>
      </c>
    </row>
    <row r="58" spans="1:4" x14ac:dyDescent="0.25">
      <c r="A58" s="114">
        <v>45703</v>
      </c>
      <c r="B58" s="115">
        <v>0.1004278</v>
      </c>
      <c r="C58" s="115">
        <v>0.1004187</v>
      </c>
      <c r="D58" s="115">
        <v>0.1004369</v>
      </c>
    </row>
    <row r="59" spans="1:4" x14ac:dyDescent="0.25">
      <c r="A59" s="114">
        <v>45704</v>
      </c>
      <c r="B59" s="115">
        <v>0.1004278</v>
      </c>
      <c r="C59" s="115">
        <v>0.1004187</v>
      </c>
      <c r="D59" s="115">
        <v>0.1004369</v>
      </c>
    </row>
    <row r="60" spans="1:4" x14ac:dyDescent="0.25">
      <c r="A60" s="114">
        <v>45705</v>
      </c>
      <c r="B60" s="115">
        <v>0.1003743</v>
      </c>
      <c r="C60" s="115">
        <v>0.1003482</v>
      </c>
      <c r="D60" s="115">
        <v>0.1004005</v>
      </c>
    </row>
    <row r="61" spans="1:4" x14ac:dyDescent="0.25">
      <c r="A61" s="114">
        <v>45706</v>
      </c>
      <c r="B61" s="115">
        <v>0.1001311</v>
      </c>
      <c r="C61" s="115">
        <v>0.1001051</v>
      </c>
      <c r="D61" s="115">
        <v>0.1001572</v>
      </c>
    </row>
    <row r="62" spans="1:4" x14ac:dyDescent="0.25">
      <c r="A62" s="114">
        <v>45707</v>
      </c>
      <c r="B62" s="115">
        <v>0.10014000000000001</v>
      </c>
      <c r="C62" s="115">
        <v>0.10014000000000001</v>
      </c>
      <c r="D62" s="115">
        <v>0.10014000000000001</v>
      </c>
    </row>
    <row r="63" spans="1:4" x14ac:dyDescent="0.25">
      <c r="A63" s="114">
        <v>45708</v>
      </c>
      <c r="B63" s="115">
        <v>0.10053330000000001</v>
      </c>
      <c r="C63" s="115">
        <v>0.1005156</v>
      </c>
      <c r="D63" s="115">
        <v>0.100551</v>
      </c>
    </row>
    <row r="64" spans="1:4" x14ac:dyDescent="0.25">
      <c r="A64" s="114">
        <v>45709</v>
      </c>
      <c r="B64" s="115">
        <v>0.10037939999999999</v>
      </c>
      <c r="C64" s="115">
        <v>0.10035719999999999</v>
      </c>
      <c r="D64" s="115">
        <v>0.10040159999999999</v>
      </c>
    </row>
    <row r="65" spans="1:4" x14ac:dyDescent="0.25">
      <c r="A65" s="114">
        <v>45710</v>
      </c>
      <c r="B65" s="115">
        <v>0.10037939999999999</v>
      </c>
      <c r="C65" s="115">
        <v>0.10035719999999999</v>
      </c>
      <c r="D65" s="115">
        <v>0.10040159999999999</v>
      </c>
    </row>
    <row r="66" spans="1:4" x14ac:dyDescent="0.25">
      <c r="A66" s="114">
        <v>45711</v>
      </c>
      <c r="B66" s="115">
        <v>0.10037939999999999</v>
      </c>
      <c r="C66" s="115">
        <v>0.10035719999999999</v>
      </c>
      <c r="D66" s="115">
        <v>0.10040159999999999</v>
      </c>
    </row>
    <row r="67" spans="1:4" x14ac:dyDescent="0.25">
      <c r="A67" s="114">
        <v>45712</v>
      </c>
      <c r="B67" s="115">
        <v>0.1005176</v>
      </c>
      <c r="C67" s="115">
        <v>0.1004903</v>
      </c>
      <c r="D67" s="115">
        <v>0.10054490000000001</v>
      </c>
    </row>
    <row r="68" spans="1:4" x14ac:dyDescent="0.25">
      <c r="A68" s="114">
        <v>45713</v>
      </c>
      <c r="B68" s="115">
        <v>0.10081610000000001</v>
      </c>
      <c r="C68" s="115">
        <v>0.10079009999999999</v>
      </c>
      <c r="D68" s="115">
        <v>0.100842</v>
      </c>
    </row>
    <row r="69" spans="1:4" x14ac:dyDescent="0.25">
      <c r="A69" s="114">
        <v>45714</v>
      </c>
      <c r="B69" s="115">
        <v>0.1008029</v>
      </c>
      <c r="C69" s="115">
        <v>0.10077079999999999</v>
      </c>
      <c r="D69" s="115">
        <v>0.10083490000000001</v>
      </c>
    </row>
    <row r="70" spans="1:4" x14ac:dyDescent="0.25">
      <c r="A70" s="114">
        <v>45715</v>
      </c>
      <c r="B70" s="115">
        <v>0.1004379</v>
      </c>
      <c r="C70" s="115">
        <v>0.1004126</v>
      </c>
      <c r="D70" s="115">
        <v>0.1004631</v>
      </c>
    </row>
    <row r="71" spans="1:4" x14ac:dyDescent="0.25">
      <c r="A71" s="114">
        <v>45716</v>
      </c>
      <c r="B71" s="115">
        <v>0.10047</v>
      </c>
      <c r="C71" s="115">
        <v>0.10047</v>
      </c>
      <c r="D71" s="115">
        <v>0.10047</v>
      </c>
    </row>
    <row r="72" spans="1:4" x14ac:dyDescent="0.25">
      <c r="A72" s="114">
        <v>45717</v>
      </c>
      <c r="B72" s="115">
        <v>0.10047</v>
      </c>
      <c r="C72" s="115">
        <v>0.10047</v>
      </c>
      <c r="D72" s="115">
        <v>0.10047</v>
      </c>
    </row>
    <row r="73" spans="1:4" x14ac:dyDescent="0.25">
      <c r="A73" s="114">
        <v>45718</v>
      </c>
      <c r="B73" s="115">
        <v>0.10047</v>
      </c>
      <c r="C73" s="115">
        <v>0.10047</v>
      </c>
      <c r="D73" s="115">
        <v>0.10047</v>
      </c>
    </row>
    <row r="74" spans="1:4" x14ac:dyDescent="0.25">
      <c r="A74" s="114">
        <v>45719</v>
      </c>
      <c r="B74" s="115">
        <v>0.1008206</v>
      </c>
      <c r="C74" s="115">
        <v>0.1007952</v>
      </c>
      <c r="D74" s="115">
        <v>0.10084600000000001</v>
      </c>
    </row>
    <row r="75" spans="1:4" x14ac:dyDescent="0.25">
      <c r="A75" s="114">
        <v>45720</v>
      </c>
      <c r="B75" s="115">
        <v>0.10138229999999999</v>
      </c>
      <c r="C75" s="115">
        <v>0.1013551</v>
      </c>
      <c r="D75" s="115">
        <v>0.1014095</v>
      </c>
    </row>
    <row r="76" spans="1:4" x14ac:dyDescent="0.25">
      <c r="A76" s="114">
        <v>45721</v>
      </c>
      <c r="B76" s="115">
        <v>0.1023112</v>
      </c>
      <c r="C76" s="115">
        <v>0.102284</v>
      </c>
      <c r="D76" s="115">
        <v>0.1023384</v>
      </c>
    </row>
    <row r="77" spans="1:4" x14ac:dyDescent="0.25">
      <c r="A77" s="114">
        <v>45722</v>
      </c>
      <c r="B77" s="115">
        <v>0.10238609999999999</v>
      </c>
      <c r="C77" s="115">
        <v>0.1023583</v>
      </c>
      <c r="D77" s="115">
        <v>0.1024138</v>
      </c>
    </row>
    <row r="78" spans="1:4" x14ac:dyDescent="0.25">
      <c r="A78" s="114">
        <v>45723</v>
      </c>
      <c r="B78" s="115">
        <v>0.10284310000000001</v>
      </c>
      <c r="C78" s="115">
        <v>0.10281709999999999</v>
      </c>
      <c r="D78" s="115">
        <v>0.102869</v>
      </c>
    </row>
    <row r="79" spans="1:4" x14ac:dyDescent="0.25">
      <c r="A79" s="114">
        <v>45724</v>
      </c>
      <c r="B79" s="115">
        <v>0.10284310000000001</v>
      </c>
      <c r="C79" s="115">
        <v>0.10281709999999999</v>
      </c>
      <c r="D79" s="115">
        <v>0.102869</v>
      </c>
    </row>
    <row r="80" spans="1:4" x14ac:dyDescent="0.25">
      <c r="A80" s="114">
        <v>45725</v>
      </c>
      <c r="B80" s="115">
        <v>0.10284310000000001</v>
      </c>
      <c r="C80" s="115">
        <v>0.10281709999999999</v>
      </c>
      <c r="D80" s="115">
        <v>0.102869</v>
      </c>
    </row>
    <row r="81" spans="1:4" x14ac:dyDescent="0.25">
      <c r="A81" s="114">
        <v>45726</v>
      </c>
      <c r="B81" s="115">
        <v>0.1026377</v>
      </c>
      <c r="C81" s="115">
        <v>0.1026093</v>
      </c>
      <c r="D81" s="115">
        <v>0.1026662</v>
      </c>
    </row>
    <row r="82" spans="1:4" x14ac:dyDescent="0.25">
      <c r="A82" s="114">
        <v>45727</v>
      </c>
      <c r="B82" s="115">
        <v>0.10338260000000001</v>
      </c>
      <c r="C82" s="115">
        <v>0.1033559</v>
      </c>
      <c r="D82" s="115">
        <v>0.1034094</v>
      </c>
    </row>
    <row r="83" spans="1:4" x14ac:dyDescent="0.25">
      <c r="A83" s="114">
        <v>45728</v>
      </c>
      <c r="B83" s="115">
        <v>0.1032119</v>
      </c>
      <c r="C83" s="115">
        <v>0.1031608</v>
      </c>
      <c r="D83" s="115">
        <v>0.1032631</v>
      </c>
    </row>
    <row r="84" spans="1:4" x14ac:dyDescent="0.25">
      <c r="A84" s="114">
        <v>45729</v>
      </c>
      <c r="B84" s="115">
        <v>0.1030635</v>
      </c>
      <c r="C84" s="115">
        <v>0.1030343</v>
      </c>
      <c r="D84" s="115">
        <v>0.1030927</v>
      </c>
    </row>
    <row r="85" spans="1:4" x14ac:dyDescent="0.25">
      <c r="A85" s="114">
        <v>45730</v>
      </c>
      <c r="B85" s="115">
        <v>0.1031741</v>
      </c>
      <c r="C85" s="115">
        <v>0.10314909999999999</v>
      </c>
      <c r="D85" s="115">
        <v>0.1031991</v>
      </c>
    </row>
    <row r="86" spans="1:4" x14ac:dyDescent="0.25">
      <c r="A86" s="114">
        <v>45731</v>
      </c>
      <c r="B86" s="115">
        <v>0.1031741</v>
      </c>
      <c r="C86" s="115">
        <v>0.10314909999999999</v>
      </c>
      <c r="D86" s="115">
        <v>0.1031991</v>
      </c>
    </row>
    <row r="87" spans="1:4" x14ac:dyDescent="0.25">
      <c r="A87" s="114">
        <v>45732</v>
      </c>
      <c r="B87" s="115">
        <v>0.1031741</v>
      </c>
      <c r="C87" s="115">
        <v>0.10314909999999999</v>
      </c>
      <c r="D87" s="115">
        <v>0.1031991</v>
      </c>
    </row>
    <row r="88" spans="1:4" x14ac:dyDescent="0.25">
      <c r="A88" s="114">
        <v>45733</v>
      </c>
      <c r="B88" s="115">
        <v>0.1035818</v>
      </c>
      <c r="C88" s="115">
        <v>0.10355499999999999</v>
      </c>
      <c r="D88" s="115">
        <v>0.1036086</v>
      </c>
    </row>
    <row r="89" spans="1:4" x14ac:dyDescent="0.25">
      <c r="A89" s="114">
        <v>45734</v>
      </c>
      <c r="B89" s="115">
        <v>0.103882</v>
      </c>
      <c r="C89" s="115">
        <v>0.10385610000000001</v>
      </c>
      <c r="D89" s="115">
        <v>0.1039079</v>
      </c>
    </row>
    <row r="90" spans="1:4" x14ac:dyDescent="0.25">
      <c r="A90" s="114">
        <v>45735</v>
      </c>
      <c r="B90" s="115">
        <v>0.10366069999999999</v>
      </c>
      <c r="C90" s="115">
        <v>0.1036333</v>
      </c>
      <c r="D90" s="115">
        <v>0.10368810000000001</v>
      </c>
    </row>
    <row r="91" spans="1:4" x14ac:dyDescent="0.25">
      <c r="A91" s="114">
        <v>45736</v>
      </c>
      <c r="B91" s="115">
        <v>0.10362209999999999</v>
      </c>
      <c r="C91" s="115">
        <v>0.10360759999999999</v>
      </c>
      <c r="D91" s="115">
        <v>0.1036366</v>
      </c>
    </row>
    <row r="92" spans="1:4" x14ac:dyDescent="0.25">
      <c r="A92" s="114">
        <v>45737</v>
      </c>
      <c r="B92" s="115">
        <v>0.1038362</v>
      </c>
      <c r="C92" s="115">
        <v>0.1038065</v>
      </c>
      <c r="D92" s="115">
        <v>0.10386579999999999</v>
      </c>
    </row>
    <row r="93" spans="1:4" x14ac:dyDescent="0.25">
      <c r="A93" s="114">
        <v>45738</v>
      </c>
      <c r="B93" s="115">
        <v>0.1038362</v>
      </c>
      <c r="C93" s="115">
        <v>0.1038065</v>
      </c>
      <c r="D93" s="115">
        <v>0.10386579999999999</v>
      </c>
    </row>
    <row r="94" spans="1:4" x14ac:dyDescent="0.25">
      <c r="A94" s="114">
        <v>45739</v>
      </c>
      <c r="B94" s="115">
        <v>0.1038362</v>
      </c>
      <c r="C94" s="115">
        <v>0.1038065</v>
      </c>
      <c r="D94" s="115">
        <v>0.10386579999999999</v>
      </c>
    </row>
    <row r="95" spans="1:4" x14ac:dyDescent="0.25">
      <c r="A95" s="114">
        <v>45740</v>
      </c>
      <c r="B95" s="115">
        <v>0.10427690000000001</v>
      </c>
      <c r="C95" s="115">
        <v>0.1042394</v>
      </c>
      <c r="D95" s="115">
        <v>0.1043144</v>
      </c>
    </row>
    <row r="96" spans="1:4" x14ac:dyDescent="0.25">
      <c r="A96" s="114">
        <v>45741</v>
      </c>
      <c r="B96" s="115">
        <v>0.1043171</v>
      </c>
      <c r="C96" s="115">
        <v>0.10429049999999999</v>
      </c>
      <c r="D96" s="115">
        <v>0.1043438</v>
      </c>
    </row>
    <row r="97" spans="1:4" x14ac:dyDescent="0.25">
      <c r="A97" s="114">
        <v>45742</v>
      </c>
      <c r="B97" s="115">
        <v>0.1039711</v>
      </c>
      <c r="C97" s="115">
        <v>0.1039447</v>
      </c>
      <c r="D97" s="115">
        <v>0.1039976</v>
      </c>
    </row>
    <row r="98" spans="1:4" x14ac:dyDescent="0.25">
      <c r="A98" s="114">
        <v>45743</v>
      </c>
      <c r="B98" s="115">
        <v>0.1037382</v>
      </c>
      <c r="C98" s="115">
        <v>0.1037086</v>
      </c>
      <c r="D98" s="115">
        <v>0.10376779999999999</v>
      </c>
    </row>
    <row r="99" spans="1:4" x14ac:dyDescent="0.25">
      <c r="A99" s="114">
        <v>45744</v>
      </c>
      <c r="B99" s="115">
        <v>0.1037898</v>
      </c>
      <c r="C99" s="115">
        <v>0.10376879999999999</v>
      </c>
      <c r="D99" s="115">
        <v>0.10381079999999999</v>
      </c>
    </row>
    <row r="100" spans="1:4" x14ac:dyDescent="0.25">
      <c r="A100" s="114">
        <v>45745</v>
      </c>
      <c r="B100" s="115">
        <v>0.1037898</v>
      </c>
      <c r="C100" s="115">
        <v>0.10376879999999999</v>
      </c>
      <c r="D100" s="115">
        <v>0.10381079999999999</v>
      </c>
    </row>
    <row r="101" spans="1:4" x14ac:dyDescent="0.25">
      <c r="A101" s="114">
        <v>45746</v>
      </c>
      <c r="B101" s="115">
        <v>0.1037898</v>
      </c>
      <c r="C101" s="115">
        <v>0.10376879999999999</v>
      </c>
      <c r="D101" s="115">
        <v>0.10381079999999999</v>
      </c>
    </row>
    <row r="102" spans="1:4" x14ac:dyDescent="0.25">
      <c r="A102" s="114">
        <v>45747</v>
      </c>
      <c r="B102" s="115">
        <v>0.1038583</v>
      </c>
      <c r="C102" s="115">
        <v>0.1038475</v>
      </c>
      <c r="D102" s="115">
        <v>0.10386910000000001</v>
      </c>
    </row>
    <row r="103" spans="1:4" x14ac:dyDescent="0.25">
      <c r="A103" s="114">
        <v>45748</v>
      </c>
      <c r="B103" s="115">
        <v>0.103882</v>
      </c>
      <c r="C103" s="115">
        <v>0.103882</v>
      </c>
      <c r="D103" s="115">
        <v>0.103882</v>
      </c>
    </row>
    <row r="104" spans="1:4" x14ac:dyDescent="0.25">
      <c r="A104" s="114">
        <v>45749</v>
      </c>
      <c r="B104" s="115">
        <v>0.1042024</v>
      </c>
      <c r="C104" s="115">
        <v>0.10417419999999999</v>
      </c>
      <c r="D104" s="115">
        <v>0.1042307</v>
      </c>
    </row>
    <row r="105" spans="1:4" x14ac:dyDescent="0.25">
      <c r="A105" s="114">
        <v>45750</v>
      </c>
      <c r="B105" s="115">
        <v>0.1049824</v>
      </c>
      <c r="C105" s="115">
        <v>0.1049549</v>
      </c>
      <c r="D105" s="115">
        <v>0.10501000000000001</v>
      </c>
    </row>
    <row r="106" spans="1:4" x14ac:dyDescent="0.25">
      <c r="A106" s="114">
        <v>45751</v>
      </c>
      <c r="B106" s="115">
        <v>0.10471469999999999</v>
      </c>
      <c r="C106" s="115">
        <v>0.1046868</v>
      </c>
      <c r="D106" s="115">
        <v>0.10474269999999999</v>
      </c>
    </row>
    <row r="107" spans="1:4" x14ac:dyDescent="0.25">
      <c r="A107" s="114">
        <v>45752</v>
      </c>
      <c r="B107" s="115">
        <v>0.10471469999999999</v>
      </c>
      <c r="C107" s="115">
        <v>0.1046868</v>
      </c>
      <c r="D107" s="115">
        <v>0.10474269999999999</v>
      </c>
    </row>
    <row r="108" spans="1:4" x14ac:dyDescent="0.25">
      <c r="A108" s="114">
        <v>45753</v>
      </c>
      <c r="B108" s="115">
        <v>0.10471469999999999</v>
      </c>
      <c r="C108" s="115">
        <v>0.1046868</v>
      </c>
      <c r="D108" s="115">
        <v>0.10474269999999999</v>
      </c>
    </row>
    <row r="109" spans="1:4" x14ac:dyDescent="0.25">
      <c r="A109" s="114">
        <v>45754</v>
      </c>
      <c r="B109" s="115">
        <v>0.10464950000000001</v>
      </c>
      <c r="C109" s="115">
        <v>0.1046222</v>
      </c>
      <c r="D109" s="115">
        <v>0.1046769</v>
      </c>
    </row>
    <row r="110" spans="1:4" x14ac:dyDescent="0.25">
      <c r="A110" s="114">
        <v>45755</v>
      </c>
      <c r="B110" s="115">
        <v>0.10477889999999999</v>
      </c>
      <c r="C110" s="115">
        <v>0.1047515</v>
      </c>
      <c r="D110" s="115">
        <v>0.10480639999999999</v>
      </c>
    </row>
    <row r="111" spans="1:4" x14ac:dyDescent="0.25">
      <c r="A111" s="114">
        <v>45756</v>
      </c>
      <c r="B111" s="115">
        <v>0.1048229</v>
      </c>
      <c r="C111" s="115">
        <v>0.1047954</v>
      </c>
      <c r="D111" s="115">
        <v>0.10485029999999999</v>
      </c>
    </row>
    <row r="112" spans="1:4" x14ac:dyDescent="0.25">
      <c r="A112" s="114">
        <v>45757</v>
      </c>
      <c r="B112" s="115">
        <v>0.10646559999999999</v>
      </c>
      <c r="C112" s="115">
        <v>0.10643610000000001</v>
      </c>
      <c r="D112" s="115">
        <v>0.1064951</v>
      </c>
    </row>
    <row r="113" spans="1:4" x14ac:dyDescent="0.25">
      <c r="A113" s="114">
        <v>45758</v>
      </c>
      <c r="B113" s="115">
        <v>0.107184</v>
      </c>
      <c r="C113" s="115">
        <v>0.1071145</v>
      </c>
      <c r="D113" s="115">
        <v>0.1072535</v>
      </c>
    </row>
    <row r="114" spans="1:4" x14ac:dyDescent="0.25">
      <c r="A114" s="114">
        <v>45759</v>
      </c>
      <c r="B114" s="115">
        <v>0.107184</v>
      </c>
      <c r="C114" s="115">
        <v>0.1071145</v>
      </c>
      <c r="D114" s="115">
        <v>0.1072535</v>
      </c>
    </row>
    <row r="115" spans="1:4" x14ac:dyDescent="0.25">
      <c r="A115" s="114">
        <v>45760</v>
      </c>
      <c r="B115" s="115">
        <v>0.107184</v>
      </c>
      <c r="C115" s="115">
        <v>0.1071145</v>
      </c>
      <c r="D115" s="115">
        <v>0.1072535</v>
      </c>
    </row>
    <row r="116" spans="1:4" x14ac:dyDescent="0.25">
      <c r="A116" s="114">
        <v>45761</v>
      </c>
      <c r="B116" s="115">
        <v>0.1075829</v>
      </c>
      <c r="C116" s="115">
        <v>0.10755339999999999</v>
      </c>
      <c r="D116" s="115">
        <v>0.1076125</v>
      </c>
    </row>
    <row r="117" spans="1:4" x14ac:dyDescent="0.25">
      <c r="A117" s="114">
        <v>45762</v>
      </c>
      <c r="B117" s="115">
        <v>0.1072409</v>
      </c>
      <c r="C117" s="115">
        <v>0.1072052</v>
      </c>
      <c r="D117" s="115">
        <v>0.1072765</v>
      </c>
    </row>
    <row r="118" spans="1:4" x14ac:dyDescent="0.25">
      <c r="A118" s="114">
        <v>45763</v>
      </c>
      <c r="B118" s="115">
        <v>0.10781549999999999</v>
      </c>
      <c r="C118" s="115">
        <v>0.1077864</v>
      </c>
      <c r="D118" s="115">
        <v>0.1078446</v>
      </c>
    </row>
    <row r="119" spans="1:4" x14ac:dyDescent="0.25">
      <c r="A119" s="114">
        <v>45764</v>
      </c>
      <c r="B119" s="115">
        <v>0.1077563</v>
      </c>
      <c r="C119" s="115">
        <v>0.1077272</v>
      </c>
      <c r="D119" s="115">
        <v>0.1077853</v>
      </c>
    </row>
    <row r="120" spans="1:4" x14ac:dyDescent="0.25">
      <c r="A120" s="114">
        <v>45765</v>
      </c>
      <c r="B120" s="115">
        <v>0.1078783</v>
      </c>
      <c r="C120" s="115">
        <v>0.1078481</v>
      </c>
      <c r="D120" s="115">
        <v>0.10790859999999999</v>
      </c>
    </row>
    <row r="121" spans="1:4" x14ac:dyDescent="0.25">
      <c r="A121" s="114">
        <v>45766</v>
      </c>
      <c r="B121" s="115">
        <v>0.1078783</v>
      </c>
      <c r="C121" s="115">
        <v>0.1078481</v>
      </c>
      <c r="D121" s="115">
        <v>0.10790859999999999</v>
      </c>
    </row>
    <row r="122" spans="1:4" x14ac:dyDescent="0.25">
      <c r="A122" s="114">
        <v>45767</v>
      </c>
      <c r="B122" s="115">
        <v>0.1078783</v>
      </c>
      <c r="C122" s="115">
        <v>0.1078481</v>
      </c>
      <c r="D122" s="115">
        <v>0.10790859999999999</v>
      </c>
    </row>
    <row r="123" spans="1:4" x14ac:dyDescent="0.25">
      <c r="A123" s="114">
        <v>45768</v>
      </c>
      <c r="B123" s="115">
        <v>0.10860350000000001</v>
      </c>
      <c r="C123" s="115">
        <v>0.10857169999999999</v>
      </c>
      <c r="D123" s="115">
        <v>0.10863539999999999</v>
      </c>
    </row>
    <row r="124" spans="1:4" x14ac:dyDescent="0.25">
      <c r="A124" s="114">
        <v>45769</v>
      </c>
      <c r="B124" s="115">
        <v>0.10817590000000001</v>
      </c>
      <c r="C124" s="115">
        <v>0.1081618</v>
      </c>
      <c r="D124" s="115">
        <v>0.10818990000000001</v>
      </c>
    </row>
    <row r="125" spans="1:4" x14ac:dyDescent="0.25">
      <c r="A125" s="114">
        <v>45770</v>
      </c>
      <c r="B125" s="115">
        <v>0.1075141</v>
      </c>
      <c r="C125" s="115">
        <v>0.1074794</v>
      </c>
      <c r="D125" s="115">
        <v>0.1075488</v>
      </c>
    </row>
    <row r="126" spans="1:4" x14ac:dyDescent="0.25">
      <c r="A126" s="114">
        <v>45771</v>
      </c>
      <c r="B126" s="115">
        <v>0.10784920000000001</v>
      </c>
      <c r="C126" s="115">
        <v>0.107819</v>
      </c>
      <c r="D126" s="115">
        <v>0.1078795</v>
      </c>
    </row>
    <row r="127" spans="1:4" x14ac:dyDescent="0.25">
      <c r="A127" s="114">
        <v>45772</v>
      </c>
      <c r="B127" s="115">
        <v>0.10803160000000001</v>
      </c>
      <c r="C127" s="115">
        <v>0.1080006</v>
      </c>
      <c r="D127" s="115">
        <v>0.10806250000000001</v>
      </c>
    </row>
    <row r="128" spans="1:4" x14ac:dyDescent="0.25">
      <c r="A128" s="114">
        <v>45773</v>
      </c>
      <c r="B128" s="115">
        <v>0.10803160000000001</v>
      </c>
      <c r="C128" s="115">
        <v>0.1080006</v>
      </c>
      <c r="D128" s="115">
        <v>0.10806250000000001</v>
      </c>
    </row>
    <row r="129" spans="1:4" x14ac:dyDescent="0.25">
      <c r="A129" s="114">
        <v>45774</v>
      </c>
      <c r="B129" s="115">
        <v>0.10803160000000001</v>
      </c>
      <c r="C129" s="115">
        <v>0.1080006</v>
      </c>
      <c r="D129" s="115">
        <v>0.10806250000000001</v>
      </c>
    </row>
    <row r="130" spans="1:4" x14ac:dyDescent="0.25">
      <c r="A130" s="114">
        <v>45775</v>
      </c>
      <c r="B130" s="115">
        <v>0.1080771</v>
      </c>
      <c r="C130" s="115">
        <v>0.10805430000000001</v>
      </c>
      <c r="D130" s="115">
        <v>0.1080999</v>
      </c>
    </row>
    <row r="131" spans="1:4" x14ac:dyDescent="0.25">
      <c r="A131" s="114">
        <v>45776</v>
      </c>
      <c r="B131" s="115">
        <v>0.1078702</v>
      </c>
      <c r="C131" s="115">
        <v>0.1078388</v>
      </c>
      <c r="D131" s="115">
        <v>0.1079016</v>
      </c>
    </row>
    <row r="132" spans="1:4" x14ac:dyDescent="0.25">
      <c r="A132" s="114">
        <v>45777</v>
      </c>
      <c r="B132" s="115">
        <v>0.1079208</v>
      </c>
      <c r="C132" s="115">
        <v>0.10792019999999999</v>
      </c>
      <c r="D132" s="115">
        <v>0.1079214</v>
      </c>
    </row>
    <row r="133" spans="1:4" x14ac:dyDescent="0.25">
      <c r="A133" s="114">
        <v>45778</v>
      </c>
      <c r="B133" s="115">
        <v>0.10801810000000001</v>
      </c>
      <c r="C133" s="115">
        <v>0.10798779999999999</v>
      </c>
      <c r="D133" s="115">
        <v>0.10804850000000001</v>
      </c>
    </row>
    <row r="134" spans="1:4" x14ac:dyDescent="0.25">
      <c r="A134" s="114">
        <v>45779</v>
      </c>
      <c r="B134" s="115">
        <v>0.10794819999999999</v>
      </c>
      <c r="C134" s="115">
        <v>0.1079191</v>
      </c>
      <c r="D134" s="115">
        <v>0.1079773</v>
      </c>
    </row>
    <row r="135" spans="1:4" x14ac:dyDescent="0.25">
      <c r="A135" s="114">
        <v>45780</v>
      </c>
      <c r="B135" s="115">
        <v>0.10794819999999999</v>
      </c>
      <c r="C135" s="115">
        <v>0.1079191</v>
      </c>
      <c r="D135" s="115">
        <v>0.1079773</v>
      </c>
    </row>
    <row r="136" spans="1:4" x14ac:dyDescent="0.25">
      <c r="A136" s="114">
        <v>45781</v>
      </c>
      <c r="B136" s="115">
        <v>0.10794819999999999</v>
      </c>
      <c r="C136" s="115">
        <v>0.1079191</v>
      </c>
      <c r="D136" s="115">
        <v>0.1079773</v>
      </c>
    </row>
    <row r="137" spans="1:4" x14ac:dyDescent="0.25">
      <c r="A137" s="114">
        <v>45782</v>
      </c>
      <c r="B137" s="115">
        <v>0.1082415</v>
      </c>
      <c r="C137" s="115">
        <v>0.10821219999999999</v>
      </c>
      <c r="D137" s="115">
        <v>0.1082708</v>
      </c>
    </row>
    <row r="138" spans="1:4" x14ac:dyDescent="0.25">
      <c r="A138" s="114">
        <v>45783</v>
      </c>
      <c r="B138" s="115">
        <v>0.1087595</v>
      </c>
      <c r="C138" s="115">
        <v>0.1087027</v>
      </c>
      <c r="D138" s="115">
        <v>0.1088162</v>
      </c>
    </row>
    <row r="139" spans="1:4" x14ac:dyDescent="0.25">
      <c r="A139" s="114">
        <v>45784</v>
      </c>
      <c r="B139" s="115">
        <v>0.10834000000000001</v>
      </c>
      <c r="C139" s="115">
        <v>0.1083012</v>
      </c>
      <c r="D139" s="115">
        <v>0.10837869999999999</v>
      </c>
    </row>
    <row r="140" spans="1:4" x14ac:dyDescent="0.25">
      <c r="A140" s="114">
        <v>45785</v>
      </c>
      <c r="B140" s="115">
        <v>0.1078865</v>
      </c>
      <c r="C140" s="115">
        <v>0.1078341</v>
      </c>
      <c r="D140" s="115">
        <v>0.1079389</v>
      </c>
    </row>
    <row r="141" spans="1:4" x14ac:dyDescent="0.25">
      <c r="A141" s="114">
        <v>45786</v>
      </c>
      <c r="B141" s="115">
        <v>0.1081782</v>
      </c>
      <c r="C141" s="115">
        <v>0.10814310000000001</v>
      </c>
      <c r="D141" s="115">
        <v>0.1082133</v>
      </c>
    </row>
    <row r="142" spans="1:4" x14ac:dyDescent="0.25">
      <c r="A142" s="114">
        <v>45787</v>
      </c>
      <c r="B142" s="115">
        <v>0.1081782</v>
      </c>
      <c r="C142" s="115">
        <v>0.10814310000000001</v>
      </c>
      <c r="D142" s="115">
        <v>0.1082133</v>
      </c>
    </row>
    <row r="143" spans="1:4" x14ac:dyDescent="0.25">
      <c r="A143" s="114">
        <v>45788</v>
      </c>
      <c r="B143" s="115">
        <v>0.1081782</v>
      </c>
      <c r="C143" s="115">
        <v>0.10814310000000001</v>
      </c>
      <c r="D143" s="115">
        <v>0.1082133</v>
      </c>
    </row>
    <row r="144" spans="1:4" x14ac:dyDescent="0.25">
      <c r="A144" s="114">
        <v>45789</v>
      </c>
      <c r="B144" s="115">
        <v>0.1070755</v>
      </c>
      <c r="C144" s="115">
        <v>0.1070377</v>
      </c>
      <c r="D144" s="115">
        <v>0.1071134</v>
      </c>
    </row>
    <row r="145" spans="1:4" x14ac:dyDescent="0.25">
      <c r="A145" s="114">
        <v>45790</v>
      </c>
      <c r="B145" s="115">
        <v>0.1075205</v>
      </c>
      <c r="C145" s="115">
        <v>0.1074702</v>
      </c>
      <c r="D145" s="115">
        <v>0.10757079999999999</v>
      </c>
    </row>
    <row r="146" spans="1:4" x14ac:dyDescent="0.25">
      <c r="A146" s="114">
        <v>45791</v>
      </c>
      <c r="B146" s="115">
        <v>0.1074846</v>
      </c>
      <c r="C146" s="115">
        <v>0.1074587</v>
      </c>
      <c r="D146" s="115">
        <v>0.1075106</v>
      </c>
    </row>
    <row r="147" spans="1:4" x14ac:dyDescent="0.25">
      <c r="A147" s="114">
        <v>45792</v>
      </c>
      <c r="B147" s="115">
        <v>0.1075436</v>
      </c>
      <c r="C147" s="115">
        <v>0.1075026</v>
      </c>
      <c r="D147" s="115">
        <v>0.10758470000000001</v>
      </c>
    </row>
    <row r="148" spans="1:4" x14ac:dyDescent="0.25">
      <c r="A148" s="114">
        <v>45793</v>
      </c>
      <c r="B148" s="115">
        <v>0.107409</v>
      </c>
      <c r="C148" s="115">
        <v>0.1073606</v>
      </c>
      <c r="D148" s="115">
        <v>0.1074575</v>
      </c>
    </row>
    <row r="149" spans="1:4" x14ac:dyDescent="0.25">
      <c r="A149" s="114">
        <v>45794</v>
      </c>
      <c r="B149" s="115">
        <v>0.107409</v>
      </c>
      <c r="C149" s="115">
        <v>0.1073606</v>
      </c>
      <c r="D149" s="115">
        <v>0.1074575</v>
      </c>
    </row>
    <row r="150" spans="1:4" x14ac:dyDescent="0.25">
      <c r="A150" s="114">
        <v>45795</v>
      </c>
      <c r="B150" s="115">
        <v>0.107409</v>
      </c>
      <c r="C150" s="115">
        <v>0.1073606</v>
      </c>
      <c r="D150" s="115">
        <v>0.1074575</v>
      </c>
    </row>
    <row r="151" spans="1:4" x14ac:dyDescent="0.25">
      <c r="A151" s="114">
        <v>45796</v>
      </c>
      <c r="B151" s="115">
        <v>0.1079802</v>
      </c>
      <c r="C151" s="115">
        <v>0.1079692</v>
      </c>
      <c r="D151" s="115">
        <v>0.1079913</v>
      </c>
    </row>
    <row r="152" spans="1:4" x14ac:dyDescent="0.25">
      <c r="A152" s="114">
        <v>45797</v>
      </c>
      <c r="B152" s="115">
        <v>0.1081104</v>
      </c>
      <c r="C152" s="115">
        <v>0.1080508</v>
      </c>
      <c r="D152" s="115">
        <v>0.10817</v>
      </c>
    </row>
    <row r="153" spans="1:4" x14ac:dyDescent="0.25">
      <c r="A153" s="114">
        <v>45798</v>
      </c>
      <c r="B153" s="115">
        <v>0.10851280000000001</v>
      </c>
      <c r="C153" s="115">
        <v>0.1084716</v>
      </c>
      <c r="D153" s="115">
        <v>0.108554</v>
      </c>
    </row>
    <row r="154" spans="1:4" x14ac:dyDescent="0.25">
      <c r="A154" s="114">
        <v>45799</v>
      </c>
      <c r="B154" s="115">
        <v>0.10822329999999999</v>
      </c>
      <c r="C154" s="115">
        <v>0.1081911</v>
      </c>
      <c r="D154" s="115">
        <v>0.1082555</v>
      </c>
    </row>
    <row r="155" spans="1:4" x14ac:dyDescent="0.25">
      <c r="A155" s="114">
        <v>45800</v>
      </c>
      <c r="B155" s="115">
        <v>0.10867499999999999</v>
      </c>
      <c r="C155" s="115">
        <v>0.10860119999999999</v>
      </c>
      <c r="D155" s="115">
        <v>0.10874880000000001</v>
      </c>
    </row>
    <row r="156" spans="1:4" x14ac:dyDescent="0.25">
      <c r="A156" s="114">
        <v>45801</v>
      </c>
      <c r="B156" s="115">
        <v>0.10867499999999999</v>
      </c>
      <c r="C156" s="115">
        <v>0.10860119999999999</v>
      </c>
      <c r="D156" s="115">
        <v>0.10874880000000001</v>
      </c>
    </row>
    <row r="157" spans="1:4" x14ac:dyDescent="0.25">
      <c r="A157" s="114">
        <v>45802</v>
      </c>
      <c r="B157" s="115">
        <v>0.10867499999999999</v>
      </c>
      <c r="C157" s="115">
        <v>0.10860119999999999</v>
      </c>
      <c r="D157" s="115">
        <v>0.10874880000000001</v>
      </c>
    </row>
    <row r="158" spans="1:4" x14ac:dyDescent="0.25">
      <c r="A158" s="114">
        <v>45803</v>
      </c>
      <c r="B158" s="115">
        <v>0.1087417</v>
      </c>
      <c r="C158" s="115">
        <v>0.1086767</v>
      </c>
      <c r="D158" s="115">
        <v>0.1088068</v>
      </c>
    </row>
    <row r="159" spans="1:4" x14ac:dyDescent="0.25">
      <c r="A159" s="114">
        <v>45804</v>
      </c>
      <c r="B159" s="115">
        <v>0.1082198</v>
      </c>
      <c r="C159" s="115">
        <v>0.1081572</v>
      </c>
      <c r="D159" s="115">
        <v>0.1082825</v>
      </c>
    </row>
    <row r="160" spans="1:4" x14ac:dyDescent="0.25">
      <c r="A160" s="114">
        <v>45805</v>
      </c>
      <c r="B160" s="115">
        <v>0.107933</v>
      </c>
      <c r="C160" s="115">
        <v>0.1079039</v>
      </c>
      <c r="D160" s="115">
        <v>0.10796219999999999</v>
      </c>
    </row>
    <row r="161" spans="1:4" x14ac:dyDescent="0.25">
      <c r="A161" s="114">
        <v>45806</v>
      </c>
      <c r="B161" s="115">
        <v>0.1084686</v>
      </c>
      <c r="C161" s="115">
        <v>0.1084386</v>
      </c>
      <c r="D161" s="115">
        <v>0.1084987</v>
      </c>
    </row>
    <row r="162" spans="1:4" x14ac:dyDescent="0.25">
      <c r="A162" s="114">
        <v>45807</v>
      </c>
      <c r="B162" s="115">
        <v>0.1083417</v>
      </c>
      <c r="C162" s="115">
        <v>0.1083153</v>
      </c>
      <c r="D162" s="115">
        <v>0.10836809999999999</v>
      </c>
    </row>
    <row r="163" spans="1:4" x14ac:dyDescent="0.25">
      <c r="A163" s="114">
        <v>45808</v>
      </c>
      <c r="B163" s="115">
        <v>0.1083417</v>
      </c>
      <c r="C163" s="115">
        <v>0.1083153</v>
      </c>
      <c r="D163" s="115">
        <v>0.10836809999999999</v>
      </c>
    </row>
    <row r="164" spans="1:4" x14ac:dyDescent="0.25">
      <c r="A164" s="114">
        <v>45809</v>
      </c>
      <c r="B164" s="115">
        <v>0.1083417</v>
      </c>
      <c r="C164" s="115">
        <v>0.1083153</v>
      </c>
      <c r="D164" s="115">
        <v>0.10836809999999999</v>
      </c>
    </row>
    <row r="165" spans="1:4" x14ac:dyDescent="0.25">
      <c r="A165" s="114">
        <v>45810</v>
      </c>
      <c r="B165" s="115">
        <v>0.10883279999999999</v>
      </c>
      <c r="C165" s="115">
        <v>0.1087902</v>
      </c>
      <c r="D165" s="115">
        <v>0.1088755</v>
      </c>
    </row>
    <row r="166" spans="1:4" x14ac:dyDescent="0.25">
      <c r="A166" s="114">
        <v>45811</v>
      </c>
      <c r="B166" s="115">
        <v>0.1086041</v>
      </c>
      <c r="C166" s="115">
        <v>0.108574</v>
      </c>
      <c r="D166" s="115">
        <v>0.1086342</v>
      </c>
    </row>
    <row r="167" spans="1:4" x14ac:dyDescent="0.25">
      <c r="A167" s="114">
        <v>45812</v>
      </c>
      <c r="B167" s="115">
        <v>0.10905720000000001</v>
      </c>
      <c r="C167" s="115">
        <v>0.1090274</v>
      </c>
      <c r="D167" s="115">
        <v>0.1090869</v>
      </c>
    </row>
    <row r="168" spans="1:4" x14ac:dyDescent="0.25">
      <c r="A168" s="114">
        <v>45813</v>
      </c>
      <c r="B168" s="115">
        <v>0.1092896</v>
      </c>
      <c r="C168" s="115">
        <v>0.1092597</v>
      </c>
      <c r="D168" s="115">
        <v>0.1093194</v>
      </c>
    </row>
    <row r="169" spans="1:4" x14ac:dyDescent="0.25">
      <c r="A169" s="114">
        <v>45814</v>
      </c>
      <c r="B169" s="115">
        <v>0.10907500000000001</v>
      </c>
      <c r="C169" s="115">
        <v>0.1090453</v>
      </c>
      <c r="D169" s="115">
        <v>0.1091047</v>
      </c>
    </row>
    <row r="170" spans="1:4" x14ac:dyDescent="0.25">
      <c r="A170" s="114">
        <v>45815</v>
      </c>
      <c r="B170" s="115">
        <v>0.10907500000000001</v>
      </c>
      <c r="C170" s="115">
        <v>0.1090453</v>
      </c>
      <c r="D170" s="115">
        <v>0.1091047</v>
      </c>
    </row>
    <row r="171" spans="1:4" x14ac:dyDescent="0.25">
      <c r="A171" s="114">
        <v>45816</v>
      </c>
      <c r="B171" s="115">
        <v>0.10907500000000001</v>
      </c>
      <c r="C171" s="115">
        <v>0.1090453</v>
      </c>
      <c r="D171" s="115">
        <v>0.1091047</v>
      </c>
    </row>
    <row r="172" spans="1:4" x14ac:dyDescent="0.25">
      <c r="A172" s="114">
        <v>45817</v>
      </c>
      <c r="B172" s="115">
        <v>0.10921019999999999</v>
      </c>
      <c r="C172" s="115">
        <v>0.1091548</v>
      </c>
      <c r="D172" s="115">
        <v>0.10926569999999999</v>
      </c>
    </row>
    <row r="173" spans="1:4" x14ac:dyDescent="0.25">
      <c r="A173" s="114">
        <v>45818</v>
      </c>
      <c r="B173" s="115">
        <v>0.10922030000000001</v>
      </c>
      <c r="C173" s="115">
        <v>0.1091893</v>
      </c>
      <c r="D173" s="115">
        <v>0.1092514</v>
      </c>
    </row>
    <row r="174" spans="1:4" x14ac:dyDescent="0.25">
      <c r="A174" s="114">
        <v>45819</v>
      </c>
      <c r="B174" s="115">
        <v>0.1095116</v>
      </c>
      <c r="C174" s="115">
        <v>0.1094822</v>
      </c>
      <c r="D174" s="115">
        <v>0.109541</v>
      </c>
    </row>
    <row r="175" spans="1:4" x14ac:dyDescent="0.25">
      <c r="A175" s="114">
        <v>45820</v>
      </c>
      <c r="B175" s="115">
        <v>0.1098635</v>
      </c>
      <c r="C175" s="115">
        <v>0.1098321</v>
      </c>
      <c r="D175" s="115">
        <v>0.1098949</v>
      </c>
    </row>
    <row r="176" spans="1:4" x14ac:dyDescent="0.25">
      <c r="A176" s="114">
        <v>45821</v>
      </c>
      <c r="B176" s="115">
        <v>0.10967730000000001</v>
      </c>
      <c r="C176" s="115">
        <v>0.10964790000000001</v>
      </c>
      <c r="D176" s="115">
        <v>0.10970679999999999</v>
      </c>
    </row>
    <row r="177" spans="1:4" x14ac:dyDescent="0.25">
      <c r="A177" s="114">
        <v>45822</v>
      </c>
      <c r="B177" s="115">
        <v>0.10967730000000001</v>
      </c>
      <c r="C177" s="115">
        <v>0.10964790000000001</v>
      </c>
      <c r="D177" s="115">
        <v>0.10970679999999999</v>
      </c>
    </row>
    <row r="178" spans="1:4" x14ac:dyDescent="0.25">
      <c r="A178" s="114">
        <v>45823</v>
      </c>
      <c r="B178" s="115">
        <v>0.10967730000000001</v>
      </c>
      <c r="C178" s="115">
        <v>0.10964790000000001</v>
      </c>
      <c r="D178" s="115">
        <v>0.10970679999999999</v>
      </c>
    </row>
    <row r="179" spans="1:4" x14ac:dyDescent="0.25">
      <c r="A179" s="114">
        <v>45824</v>
      </c>
      <c r="B179" s="115">
        <v>0.10971640000000001</v>
      </c>
      <c r="C179" s="115">
        <v>0.1096864</v>
      </c>
      <c r="D179" s="115">
        <v>0.1097465</v>
      </c>
    </row>
    <row r="180" spans="1:4" x14ac:dyDescent="0.25">
      <c r="A180" s="114">
        <v>45825</v>
      </c>
      <c r="B180" s="115">
        <v>0.10951519999999999</v>
      </c>
      <c r="C180" s="115">
        <v>0.109457</v>
      </c>
      <c r="D180" s="115">
        <v>0.1095734</v>
      </c>
    </row>
    <row r="181" spans="1:4" x14ac:dyDescent="0.25">
      <c r="A181" s="114">
        <v>45826</v>
      </c>
      <c r="B181" s="115">
        <v>0.1090946</v>
      </c>
      <c r="C181" s="115">
        <v>0.1090595</v>
      </c>
      <c r="D181" s="115">
        <v>0.1091297</v>
      </c>
    </row>
    <row r="182" spans="1:4" x14ac:dyDescent="0.25">
      <c r="A182" s="114">
        <v>45827</v>
      </c>
      <c r="B182" s="115">
        <v>0.1092072</v>
      </c>
      <c r="C182" s="115">
        <v>0.10917739999999999</v>
      </c>
      <c r="D182" s="115">
        <v>0.109237</v>
      </c>
    </row>
    <row r="183" spans="1:4" x14ac:dyDescent="0.25">
      <c r="A183" s="114">
        <v>45828</v>
      </c>
      <c r="B183" s="115">
        <v>0.1094876</v>
      </c>
      <c r="C183" s="115">
        <v>0.109457</v>
      </c>
      <c r="D183" s="115">
        <v>0.1095182</v>
      </c>
    </row>
    <row r="184" spans="1:4" x14ac:dyDescent="0.25">
      <c r="A184" s="114">
        <v>45829</v>
      </c>
      <c r="B184" s="115">
        <v>0.1094876</v>
      </c>
      <c r="C184" s="115">
        <v>0.109457</v>
      </c>
      <c r="D184" s="115">
        <v>0.1095182</v>
      </c>
    </row>
    <row r="185" spans="1:4" x14ac:dyDescent="0.25">
      <c r="A185" s="114">
        <v>45830</v>
      </c>
      <c r="B185" s="115">
        <v>0.1094876</v>
      </c>
      <c r="C185" s="115">
        <v>0.109457</v>
      </c>
      <c r="D185" s="115">
        <v>0.1095182</v>
      </c>
    </row>
    <row r="186" spans="1:4" x14ac:dyDescent="0.25">
      <c r="A186" s="114">
        <v>45831</v>
      </c>
      <c r="B186" s="115">
        <v>0.1096461</v>
      </c>
      <c r="C186" s="115">
        <v>0.109607</v>
      </c>
      <c r="D186" s="115">
        <v>0.1096852</v>
      </c>
    </row>
    <row r="187" spans="1:4" x14ac:dyDescent="0.25">
      <c r="A187" s="114">
        <v>45832</v>
      </c>
      <c r="B187" s="115">
        <v>0.10996740000000001</v>
      </c>
      <c r="C187" s="115">
        <v>0.1099348</v>
      </c>
      <c r="D187" s="115">
        <v>0.1100001</v>
      </c>
    </row>
    <row r="188" spans="1:4" x14ac:dyDescent="0.25">
      <c r="A188" s="114">
        <v>45833</v>
      </c>
      <c r="B188" s="115">
        <v>0.11011940000000001</v>
      </c>
      <c r="C188" s="115">
        <v>0.11008850000000001</v>
      </c>
      <c r="D188" s="115">
        <v>0.11015030000000001</v>
      </c>
    </row>
    <row r="189" spans="1:4" x14ac:dyDescent="0.25">
      <c r="A189" s="114">
        <v>45834</v>
      </c>
      <c r="B189" s="115">
        <v>0.1107812</v>
      </c>
      <c r="C189" s="115">
        <v>0.11075790000000001</v>
      </c>
      <c r="D189" s="115">
        <v>0.1108045</v>
      </c>
    </row>
    <row r="190" spans="1:4" x14ac:dyDescent="0.25">
      <c r="A190" s="114">
        <v>45835</v>
      </c>
      <c r="B190" s="115">
        <v>0.1107542</v>
      </c>
      <c r="C190" s="115">
        <v>0.1107542</v>
      </c>
      <c r="D190" s="115">
        <v>0.1107542</v>
      </c>
    </row>
    <row r="191" spans="1:4" x14ac:dyDescent="0.25">
      <c r="A191" s="114">
        <v>45836</v>
      </c>
      <c r="B191" s="115">
        <v>0.1107542</v>
      </c>
      <c r="C191" s="115">
        <v>0.1107542</v>
      </c>
      <c r="D191" s="115">
        <v>0.1107542</v>
      </c>
    </row>
    <row r="192" spans="1:4" x14ac:dyDescent="0.25">
      <c r="A192" s="114">
        <v>45837</v>
      </c>
      <c r="B192" s="115">
        <v>0.1107542</v>
      </c>
      <c r="C192" s="115">
        <v>0.1107542</v>
      </c>
      <c r="D192" s="115">
        <v>0.1107542</v>
      </c>
    </row>
    <row r="193" spans="1:4" x14ac:dyDescent="0.25">
      <c r="A193" s="114">
        <v>45838</v>
      </c>
      <c r="B193" s="115">
        <v>0.1111197</v>
      </c>
      <c r="C193" s="115">
        <v>0.11108759999999999</v>
      </c>
      <c r="D193" s="115">
        <v>0.1111518</v>
      </c>
    </row>
    <row r="194" spans="1:4" x14ac:dyDescent="0.25">
      <c r="A194" s="114">
        <v>45839</v>
      </c>
      <c r="B194" s="115">
        <v>0.1112997</v>
      </c>
      <c r="C194" s="115">
        <v>0.11126809999999999</v>
      </c>
      <c r="D194" s="115">
        <v>0.11133120000000001</v>
      </c>
    </row>
    <row r="195" spans="1:4" x14ac:dyDescent="0.25">
      <c r="A195" s="114">
        <v>45840</v>
      </c>
      <c r="B195" s="115">
        <v>0.1114522</v>
      </c>
      <c r="C195" s="115">
        <v>0.1114342</v>
      </c>
      <c r="D195" s="115">
        <v>0.11147020000000001</v>
      </c>
    </row>
    <row r="196" spans="1:4" x14ac:dyDescent="0.25">
      <c r="A196" s="114">
        <v>45841</v>
      </c>
      <c r="B196" s="115">
        <v>0.11109869999999999</v>
      </c>
      <c r="C196" s="115">
        <v>0.1110617</v>
      </c>
      <c r="D196" s="115">
        <v>0.11113580000000001</v>
      </c>
    </row>
    <row r="197" spans="1:4" x14ac:dyDescent="0.25">
      <c r="A197" s="114">
        <v>45842</v>
      </c>
      <c r="B197" s="115">
        <v>0.11132259999999999</v>
      </c>
      <c r="C197" s="115">
        <v>0.1112928</v>
      </c>
      <c r="D197" s="115">
        <v>0.1113523</v>
      </c>
    </row>
    <row r="198" spans="1:4" x14ac:dyDescent="0.25">
      <c r="A198" s="114">
        <v>45843</v>
      </c>
      <c r="B198" s="115">
        <v>0.11132259999999999</v>
      </c>
      <c r="C198" s="115">
        <v>0.1112928</v>
      </c>
      <c r="D198" s="115">
        <v>0.1113523</v>
      </c>
    </row>
    <row r="199" spans="1:4" x14ac:dyDescent="0.25">
      <c r="A199" s="114">
        <v>45844</v>
      </c>
      <c r="B199" s="115">
        <v>0.11132259999999999</v>
      </c>
      <c r="C199" s="115">
        <v>0.1112928</v>
      </c>
      <c r="D199" s="115">
        <v>0.1113523</v>
      </c>
    </row>
    <row r="200" spans="1:4" x14ac:dyDescent="0.25">
      <c r="A200" s="114">
        <v>45845</v>
      </c>
      <c r="B200" s="115">
        <v>0.1109459</v>
      </c>
      <c r="C200" s="115">
        <v>0.1109151</v>
      </c>
      <c r="D200" s="115">
        <v>0.1109767</v>
      </c>
    </row>
    <row r="201" spans="1:4" x14ac:dyDescent="0.25">
      <c r="A201" s="114">
        <v>45846</v>
      </c>
      <c r="B201" s="115">
        <v>0.1111376</v>
      </c>
      <c r="C201" s="115">
        <v>0.11110490000000001</v>
      </c>
      <c r="D201" s="115">
        <v>0.1111704</v>
      </c>
    </row>
    <row r="202" spans="1:4" x14ac:dyDescent="0.25">
      <c r="A202" s="114">
        <v>45847</v>
      </c>
      <c r="B202" s="115">
        <v>0.11105180000000001</v>
      </c>
      <c r="C202" s="115">
        <v>0.11102099999999999</v>
      </c>
      <c r="D202" s="115">
        <v>0.11108270000000001</v>
      </c>
    </row>
    <row r="203" spans="1:4" x14ac:dyDescent="0.25">
      <c r="A203" s="114">
        <v>45848</v>
      </c>
      <c r="B203" s="115">
        <v>0.1109767</v>
      </c>
      <c r="C203" s="115">
        <v>0.1109459</v>
      </c>
      <c r="D203" s="115">
        <v>0.1110075</v>
      </c>
    </row>
    <row r="204" spans="1:4" x14ac:dyDescent="0.25">
      <c r="A204" s="114">
        <v>45849</v>
      </c>
      <c r="B204" s="115">
        <v>0.1110062</v>
      </c>
      <c r="C204" s="115">
        <v>0.1109754</v>
      </c>
      <c r="D204" s="115">
        <v>0.111037</v>
      </c>
    </row>
    <row r="205" spans="1:4" x14ac:dyDescent="0.25">
      <c r="A205" s="114">
        <v>45850</v>
      </c>
      <c r="B205" s="115">
        <v>0.1110062</v>
      </c>
      <c r="C205" s="115">
        <v>0.1109754</v>
      </c>
      <c r="D205" s="115">
        <v>0.111037</v>
      </c>
    </row>
    <row r="206" spans="1:4" x14ac:dyDescent="0.25">
      <c r="A206" s="114">
        <v>45851</v>
      </c>
      <c r="B206" s="115">
        <v>0.1110062</v>
      </c>
      <c r="C206" s="115">
        <v>0.1109754</v>
      </c>
      <c r="D206" s="115">
        <v>0.111037</v>
      </c>
    </row>
    <row r="207" spans="1:4" x14ac:dyDescent="0.25">
      <c r="A207" s="114">
        <v>45852</v>
      </c>
      <c r="B207" s="115">
        <v>0.1108328</v>
      </c>
      <c r="C207" s="115">
        <v>0.110802</v>
      </c>
      <c r="D207" s="115">
        <v>0.1108635</v>
      </c>
    </row>
    <row r="208" spans="1:4" x14ac:dyDescent="0.25">
      <c r="A208" s="114">
        <v>45853</v>
      </c>
      <c r="B208" s="115">
        <v>0.1104496</v>
      </c>
      <c r="C208" s="115">
        <v>0.1104179</v>
      </c>
      <c r="D208" s="115">
        <v>0.1104813</v>
      </c>
    </row>
    <row r="209" spans="1:4" x14ac:dyDescent="0.25">
      <c r="A209" s="114">
        <v>45854</v>
      </c>
      <c r="B209" s="115">
        <v>0.1105937</v>
      </c>
      <c r="C209" s="115">
        <v>0.110557</v>
      </c>
      <c r="D209" s="115">
        <v>0.1106304</v>
      </c>
    </row>
    <row r="210" spans="1:4" x14ac:dyDescent="0.25">
      <c r="A210" s="114">
        <v>45855</v>
      </c>
      <c r="B210" s="115">
        <v>0.1102292</v>
      </c>
      <c r="C210" s="115">
        <v>0.1101989</v>
      </c>
      <c r="D210" s="115">
        <v>0.1102596</v>
      </c>
    </row>
    <row r="211" spans="1:4" x14ac:dyDescent="0.25">
      <c r="A211" s="114">
        <v>45856</v>
      </c>
      <c r="B211" s="115">
        <v>0.11051610000000001</v>
      </c>
      <c r="C211" s="115">
        <v>0.1105009</v>
      </c>
      <c r="D211" s="115">
        <v>0.1105314</v>
      </c>
    </row>
    <row r="212" spans="1:4" x14ac:dyDescent="0.25">
      <c r="A212" s="114">
        <v>45857</v>
      </c>
      <c r="B212" s="115">
        <v>0.11051610000000001</v>
      </c>
      <c r="C212" s="115">
        <v>0.1105009</v>
      </c>
      <c r="D212" s="115">
        <v>0.1105314</v>
      </c>
    </row>
    <row r="213" spans="1:4" x14ac:dyDescent="0.25">
      <c r="A213" s="114">
        <v>45858</v>
      </c>
      <c r="B213" s="115">
        <v>0.11051610000000001</v>
      </c>
      <c r="C213" s="115">
        <v>0.1105009</v>
      </c>
      <c r="D213" s="115">
        <v>0.1105314</v>
      </c>
    </row>
    <row r="214" spans="1:4" x14ac:dyDescent="0.25">
      <c r="A214" s="114">
        <v>45859</v>
      </c>
      <c r="B214" s="115">
        <v>0.11088190000000001</v>
      </c>
      <c r="C214" s="115">
        <v>0.1108672</v>
      </c>
      <c r="D214" s="115">
        <v>0.1108967</v>
      </c>
    </row>
    <row r="215" spans="1:4" x14ac:dyDescent="0.25">
      <c r="A215" s="114">
        <v>45860</v>
      </c>
      <c r="B215" s="115">
        <v>0.11115</v>
      </c>
      <c r="C215" s="115">
        <v>0.11108510000000001</v>
      </c>
      <c r="D215" s="115">
        <v>0.11121490000000001</v>
      </c>
    </row>
    <row r="216" spans="1:4" x14ac:dyDescent="0.25">
      <c r="A216" s="114">
        <v>45861</v>
      </c>
      <c r="B216" s="115">
        <v>0.1112966</v>
      </c>
      <c r="C216" s="115">
        <v>0.1112099</v>
      </c>
      <c r="D216" s="115">
        <v>0.1113833</v>
      </c>
    </row>
    <row r="217" spans="1:4" x14ac:dyDescent="0.25">
      <c r="A217" s="114">
        <v>45862</v>
      </c>
      <c r="B217" s="115">
        <v>0.11135920000000001</v>
      </c>
      <c r="C217" s="115">
        <v>0.1113263</v>
      </c>
      <c r="D217" s="115">
        <v>0.111392</v>
      </c>
    </row>
    <row r="218" spans="1:4" x14ac:dyDescent="0.25">
      <c r="A218" s="114">
        <v>45863</v>
      </c>
      <c r="B218" s="115">
        <v>0.11116910000000001</v>
      </c>
      <c r="C218" s="115">
        <v>0.111137</v>
      </c>
      <c r="D218" s="115">
        <v>0.1112013</v>
      </c>
    </row>
    <row r="219" spans="1:4" x14ac:dyDescent="0.25">
      <c r="A219" s="114">
        <v>45864</v>
      </c>
      <c r="B219" s="115">
        <v>0.11116910000000001</v>
      </c>
      <c r="C219" s="115">
        <v>0.111137</v>
      </c>
      <c r="D219" s="115">
        <v>0.1112013</v>
      </c>
    </row>
    <row r="220" spans="1:4" x14ac:dyDescent="0.25">
      <c r="A220" s="114">
        <v>45865</v>
      </c>
      <c r="B220" s="115">
        <v>0.11116910000000001</v>
      </c>
      <c r="C220" s="115">
        <v>0.111137</v>
      </c>
      <c r="D220" s="115">
        <v>0.1112013</v>
      </c>
    </row>
    <row r="221" spans="1:4" x14ac:dyDescent="0.25">
      <c r="A221" s="114">
        <v>45866</v>
      </c>
      <c r="B221" s="115">
        <v>0.1103691</v>
      </c>
      <c r="C221" s="115">
        <v>0.1103387</v>
      </c>
      <c r="D221" s="115">
        <v>0.1103996</v>
      </c>
    </row>
    <row r="222" spans="1:4" x14ac:dyDescent="0.25">
      <c r="A222" s="114">
        <v>45867</v>
      </c>
      <c r="B222" s="115">
        <v>0.11002489999999999</v>
      </c>
      <c r="C222" s="115">
        <v>0.1099831</v>
      </c>
      <c r="D222" s="115">
        <v>0.1100667</v>
      </c>
    </row>
    <row r="223" spans="1:4" x14ac:dyDescent="0.25">
      <c r="A223" s="114">
        <v>45868</v>
      </c>
      <c r="B223" s="115">
        <v>0.1099439</v>
      </c>
      <c r="C223" s="115">
        <v>0.1098864</v>
      </c>
      <c r="D223" s="115">
        <v>0.1100013</v>
      </c>
    </row>
    <row r="224" spans="1:4" x14ac:dyDescent="0.25">
      <c r="A224" s="114">
        <v>45869</v>
      </c>
      <c r="B224" s="115">
        <v>0.10921260000000001</v>
      </c>
      <c r="C224" s="115">
        <v>0.10918219999999999</v>
      </c>
      <c r="D224" s="115">
        <v>0.10924300000000001</v>
      </c>
    </row>
    <row r="225" spans="1:4" x14ac:dyDescent="0.25">
      <c r="A225" s="114">
        <v>45870</v>
      </c>
      <c r="B225" s="115">
        <v>0.10999829999999999</v>
      </c>
      <c r="C225" s="115">
        <v>0.10996499999999999</v>
      </c>
      <c r="D225" s="115">
        <v>0.1100315</v>
      </c>
    </row>
    <row r="226" spans="1:4" x14ac:dyDescent="0.25">
      <c r="A226" s="114">
        <v>45871</v>
      </c>
      <c r="B226" s="115">
        <v>0.10999829999999999</v>
      </c>
      <c r="C226" s="115">
        <v>0.10996499999999999</v>
      </c>
      <c r="D226" s="115">
        <v>0.1100315</v>
      </c>
    </row>
    <row r="227" spans="1:4" x14ac:dyDescent="0.25">
      <c r="A227" s="114">
        <v>45872</v>
      </c>
      <c r="B227" s="115">
        <v>0.10999829999999999</v>
      </c>
      <c r="C227" s="115">
        <v>0.10996499999999999</v>
      </c>
      <c r="D227" s="115">
        <v>0.1100315</v>
      </c>
    </row>
    <row r="228" spans="1:4" x14ac:dyDescent="0.25">
      <c r="A228" s="114">
        <v>45873</v>
      </c>
      <c r="B228" s="115">
        <v>0.1101843</v>
      </c>
      <c r="C228" s="115">
        <v>0.1101442</v>
      </c>
      <c r="D228" s="115">
        <v>0.1102244</v>
      </c>
    </row>
    <row r="229" spans="1:4" x14ac:dyDescent="0.25">
      <c r="A229" s="114">
        <v>45874</v>
      </c>
      <c r="B229" s="115">
        <v>0.11001519999999999</v>
      </c>
      <c r="C229" s="115">
        <v>0.10996010000000001</v>
      </c>
      <c r="D229" s="115">
        <v>0.1100703</v>
      </c>
    </row>
    <row r="230" spans="1:4" x14ac:dyDescent="0.25">
      <c r="A230" s="114">
        <v>45875</v>
      </c>
      <c r="B230" s="115">
        <v>0.1103813</v>
      </c>
      <c r="C230" s="115">
        <v>0.1103509</v>
      </c>
      <c r="D230" s="115">
        <v>0.1104118</v>
      </c>
    </row>
    <row r="231" spans="1:4" x14ac:dyDescent="0.25">
      <c r="A231" s="114">
        <v>45876</v>
      </c>
      <c r="B231" s="115">
        <v>0.1104417</v>
      </c>
      <c r="C231" s="115">
        <v>0.1104106</v>
      </c>
      <c r="D231" s="115">
        <v>0.1104728</v>
      </c>
    </row>
    <row r="232" spans="1:4" x14ac:dyDescent="0.25">
      <c r="A232" s="114">
        <v>45877</v>
      </c>
      <c r="B232" s="115">
        <v>0.1106506</v>
      </c>
      <c r="C232" s="115">
        <v>0.11061699999999999</v>
      </c>
      <c r="D232" s="115">
        <v>0.1106843</v>
      </c>
    </row>
    <row r="233" spans="1:4" x14ac:dyDescent="0.25">
      <c r="A233" s="114">
        <v>45878</v>
      </c>
      <c r="B233" s="115">
        <v>0.1106506</v>
      </c>
      <c r="C233" s="115">
        <v>0.11061699999999999</v>
      </c>
      <c r="D233" s="115">
        <v>0.1106843</v>
      </c>
    </row>
    <row r="234" spans="1:4" x14ac:dyDescent="0.25">
      <c r="A234" s="114">
        <v>45879</v>
      </c>
      <c r="B234" s="115">
        <v>0.1106506</v>
      </c>
      <c r="C234" s="115">
        <v>0.11061699999999999</v>
      </c>
      <c r="D234" s="115">
        <v>0.1106843</v>
      </c>
    </row>
    <row r="235" spans="1:4" x14ac:dyDescent="0.25">
      <c r="A235" s="114">
        <v>45880</v>
      </c>
      <c r="B235" s="115">
        <v>0.11040079999999999</v>
      </c>
      <c r="C235" s="115">
        <v>0.1103679</v>
      </c>
      <c r="D235" s="115">
        <v>0.1104337</v>
      </c>
    </row>
    <row r="236" spans="1:4" x14ac:dyDescent="0.25">
      <c r="A236" s="114">
        <v>45881</v>
      </c>
      <c r="B236" s="115">
        <v>0.110885</v>
      </c>
      <c r="C236" s="115">
        <v>0.1108745</v>
      </c>
      <c r="D236" s="115">
        <v>0.11089540000000001</v>
      </c>
    </row>
    <row r="237" spans="1:4" x14ac:dyDescent="0.25">
      <c r="A237" s="114">
        <v>45882</v>
      </c>
      <c r="B237" s="115">
        <v>0.11114259999999999</v>
      </c>
      <c r="C237" s="115">
        <v>0.1111246</v>
      </c>
      <c r="D237" s="115">
        <v>0.1111605</v>
      </c>
    </row>
    <row r="238" spans="1:4" x14ac:dyDescent="0.25">
      <c r="A238" s="114">
        <v>45883</v>
      </c>
      <c r="B238" s="115">
        <v>0.1110125</v>
      </c>
      <c r="C238" s="115">
        <v>0.1109139</v>
      </c>
      <c r="D238" s="115">
        <v>0.1111111</v>
      </c>
    </row>
    <row r="239" spans="1:4" x14ac:dyDescent="0.25">
      <c r="A239" s="114">
        <v>45884</v>
      </c>
      <c r="B239" s="115">
        <v>0.1110544</v>
      </c>
      <c r="C239" s="115">
        <v>0.110968</v>
      </c>
      <c r="D239" s="115">
        <v>0.1111407</v>
      </c>
    </row>
    <row r="240" spans="1:4" x14ac:dyDescent="0.25">
      <c r="A240" s="114">
        <v>45885</v>
      </c>
      <c r="B240" s="115">
        <v>0.1110544</v>
      </c>
      <c r="C240" s="115">
        <v>0.110968</v>
      </c>
      <c r="D240" s="115">
        <v>0.1111407</v>
      </c>
    </row>
    <row r="241" spans="1:4" x14ac:dyDescent="0.25">
      <c r="A241" s="114">
        <v>45886</v>
      </c>
      <c r="B241" s="115">
        <v>0.1110544</v>
      </c>
      <c r="C241" s="115">
        <v>0.110968</v>
      </c>
      <c r="D241" s="115">
        <v>0.1111407</v>
      </c>
    </row>
    <row r="242" spans="1:4" x14ac:dyDescent="0.25">
      <c r="A242" s="114">
        <v>45887</v>
      </c>
      <c r="B242" s="115">
        <v>0.11084380000000001</v>
      </c>
      <c r="C242" s="115">
        <v>0.1108143</v>
      </c>
      <c r="D242" s="115">
        <v>0.11087329999999999</v>
      </c>
    </row>
    <row r="243" spans="1:4" x14ac:dyDescent="0.25">
      <c r="A243" s="114">
        <v>45888</v>
      </c>
      <c r="B243" s="115">
        <v>0.1108475</v>
      </c>
      <c r="C243" s="115">
        <v>0.1108106</v>
      </c>
      <c r="D243" s="115">
        <v>0.11088439999999999</v>
      </c>
    </row>
    <row r="244" spans="1:4" x14ac:dyDescent="0.25">
      <c r="A244" s="114">
        <v>45889</v>
      </c>
      <c r="B244" s="115">
        <v>0.1111111</v>
      </c>
      <c r="C244" s="115">
        <v>0.1111111</v>
      </c>
      <c r="D244" s="115">
        <v>0.1111111</v>
      </c>
    </row>
    <row r="245" spans="1:4" x14ac:dyDescent="0.25">
      <c r="A245" s="114">
        <v>45890</v>
      </c>
      <c r="B245" s="115">
        <v>0.1108155</v>
      </c>
      <c r="C245" s="115">
        <v>0.110807</v>
      </c>
      <c r="D245" s="115">
        <v>0.11082409999999999</v>
      </c>
    </row>
    <row r="246" spans="1:4" x14ac:dyDescent="0.25">
      <c r="A246" s="114">
        <v>45891</v>
      </c>
      <c r="B246" s="115">
        <v>0.1111111</v>
      </c>
      <c r="C246" s="115">
        <v>0.1110247</v>
      </c>
      <c r="D246" s="115">
        <v>0.1111975</v>
      </c>
    </row>
    <row r="247" spans="1:4" x14ac:dyDescent="0.25">
      <c r="A247" s="114">
        <v>45892</v>
      </c>
      <c r="B247" s="115">
        <v>0.1111111</v>
      </c>
      <c r="C247" s="115">
        <v>0.1110247</v>
      </c>
      <c r="D247" s="115">
        <v>0.1111975</v>
      </c>
    </row>
    <row r="248" spans="1:4" x14ac:dyDescent="0.25">
      <c r="A248" s="114">
        <v>45893</v>
      </c>
      <c r="B248" s="115">
        <v>0.1111111</v>
      </c>
      <c r="C248" s="115">
        <v>0.1110247</v>
      </c>
      <c r="D248" s="115">
        <v>0.1111975</v>
      </c>
    </row>
    <row r="249" spans="1:4" x14ac:dyDescent="0.25">
      <c r="A249" s="114">
        <v>45894</v>
      </c>
      <c r="B249" s="115">
        <v>0.1107321</v>
      </c>
      <c r="C249" s="115">
        <v>0.11066719999999999</v>
      </c>
      <c r="D249" s="115">
        <v>0.1107971</v>
      </c>
    </row>
    <row r="250" spans="1:4" x14ac:dyDescent="0.25">
      <c r="A250" s="114">
        <v>45895</v>
      </c>
      <c r="B250" s="115">
        <v>0.11073819999999999</v>
      </c>
      <c r="C250" s="115">
        <v>0.1107076</v>
      </c>
      <c r="D250" s="115">
        <v>0.1107689</v>
      </c>
    </row>
    <row r="251" spans="1:4" x14ac:dyDescent="0.25">
      <c r="A251" s="114">
        <v>45896</v>
      </c>
      <c r="B251" s="115">
        <v>0.11058519999999999</v>
      </c>
      <c r="C251" s="115">
        <v>0.1105546</v>
      </c>
      <c r="D251" s="115">
        <v>0.1106157</v>
      </c>
    </row>
    <row r="252" spans="1:4" x14ac:dyDescent="0.25">
      <c r="A252" s="114">
        <v>45897</v>
      </c>
      <c r="B252" s="115">
        <v>0.1109656</v>
      </c>
      <c r="C252" s="115">
        <v>0.1108794</v>
      </c>
      <c r="D252" s="115">
        <v>0.11105180000000001</v>
      </c>
    </row>
    <row r="253" spans="1:4" x14ac:dyDescent="0.25">
      <c r="A253" s="114">
        <v>45898</v>
      </c>
      <c r="B253" s="115">
        <v>0.1109422</v>
      </c>
      <c r="C253" s="115">
        <v>0.1108561</v>
      </c>
      <c r="D253" s="115">
        <v>0.1110284</v>
      </c>
    </row>
    <row r="254" spans="1:4" x14ac:dyDescent="0.25">
      <c r="A254" s="114">
        <v>45899</v>
      </c>
      <c r="B254" s="115">
        <v>0.1109422</v>
      </c>
      <c r="C254" s="115">
        <v>0.1108561</v>
      </c>
      <c r="D254" s="115">
        <v>0.1110284</v>
      </c>
    </row>
    <row r="255" spans="1:4" x14ac:dyDescent="0.25">
      <c r="A255" s="114">
        <v>45900</v>
      </c>
      <c r="B255" s="115">
        <v>0.1109422</v>
      </c>
      <c r="C255" s="115">
        <v>0.1108561</v>
      </c>
      <c r="D255" s="115">
        <v>0.1110284</v>
      </c>
    </row>
    <row r="256" spans="1:4" x14ac:dyDescent="0.25">
      <c r="A256" s="114">
        <v>45901</v>
      </c>
      <c r="B256" s="115">
        <v>0.1111555</v>
      </c>
      <c r="C256" s="115">
        <v>0.1111246</v>
      </c>
      <c r="D256" s="115">
        <v>0.1111864</v>
      </c>
    </row>
    <row r="257" spans="1:4" x14ac:dyDescent="0.25">
      <c r="A257" s="114">
        <v>45902</v>
      </c>
      <c r="B257" s="115">
        <v>0.1104429</v>
      </c>
      <c r="C257" s="115">
        <v>0.110357</v>
      </c>
      <c r="D257" s="115">
        <v>0.1105289</v>
      </c>
    </row>
    <row r="258" spans="1:4" x14ac:dyDescent="0.25">
      <c r="A258" s="114">
        <v>45903</v>
      </c>
      <c r="B258" s="115">
        <v>0.1101176</v>
      </c>
      <c r="C258" s="115">
        <v>0.1100836</v>
      </c>
      <c r="D258" s="115">
        <v>0.1101515</v>
      </c>
    </row>
    <row r="259" spans="1:4" x14ac:dyDescent="0.25">
      <c r="A259" s="114">
        <v>45904</v>
      </c>
      <c r="B259" s="115">
        <v>0.11001759999999999</v>
      </c>
      <c r="C259" s="115">
        <v>0.109988</v>
      </c>
      <c r="D259" s="115">
        <v>0.1100473</v>
      </c>
    </row>
    <row r="260" spans="1:4" x14ac:dyDescent="0.25">
      <c r="A260" s="114">
        <v>45905</v>
      </c>
      <c r="B260" s="115">
        <v>0.1102955</v>
      </c>
      <c r="C260" s="115">
        <v>0.1102523</v>
      </c>
      <c r="D260" s="115">
        <v>0.1103387</v>
      </c>
    </row>
    <row r="261" spans="1:4" x14ac:dyDescent="0.25">
      <c r="A261" s="114">
        <v>45906</v>
      </c>
      <c r="B261" s="115">
        <v>0.1102955</v>
      </c>
      <c r="C261" s="115">
        <v>0.1102523</v>
      </c>
      <c r="D261" s="115">
        <v>0.1103387</v>
      </c>
    </row>
    <row r="262" spans="1:4" x14ac:dyDescent="0.25">
      <c r="A262" s="114">
        <v>45907</v>
      </c>
      <c r="B262" s="115">
        <v>0.1102955</v>
      </c>
      <c r="C262" s="115">
        <v>0.1102523</v>
      </c>
      <c r="D262" s="115">
        <v>0.1103387</v>
      </c>
    </row>
    <row r="263" spans="1:4" x14ac:dyDescent="0.25">
      <c r="A263" s="114">
        <v>45908</v>
      </c>
      <c r="B263" s="115">
        <v>0.1109878</v>
      </c>
      <c r="C263" s="115">
        <v>0.1109446</v>
      </c>
      <c r="D263" s="115">
        <v>0.1110309</v>
      </c>
    </row>
    <row r="264" spans="1:4" x14ac:dyDescent="0.25">
      <c r="A264" s="114">
        <v>45909</v>
      </c>
      <c r="B264" s="115">
        <v>0.1108918</v>
      </c>
      <c r="C264" s="115">
        <v>0.110834</v>
      </c>
      <c r="D264" s="115">
        <v>0.1109496</v>
      </c>
    </row>
    <row r="265" spans="1:4" x14ac:dyDescent="0.25">
      <c r="A265" s="114">
        <v>45910</v>
      </c>
      <c r="B265" s="115">
        <v>0.1108444</v>
      </c>
      <c r="C265" s="115">
        <v>0.11078979999999999</v>
      </c>
      <c r="D265" s="115">
        <v>0.1108991</v>
      </c>
    </row>
    <row r="266" spans="1:4" x14ac:dyDescent="0.25">
      <c r="A266" s="114">
        <v>45911</v>
      </c>
      <c r="B266" s="115">
        <v>0.11109380000000001</v>
      </c>
      <c r="C266" s="115">
        <v>0.11106290000000001</v>
      </c>
      <c r="D266" s="115">
        <v>0.1111246</v>
      </c>
    </row>
    <row r="267" spans="1:4" x14ac:dyDescent="0.25">
      <c r="A267" s="114">
        <v>45912</v>
      </c>
      <c r="B267" s="115">
        <v>0.1109675</v>
      </c>
      <c r="C267" s="115">
        <v>0.1109016</v>
      </c>
      <c r="D267" s="115">
        <v>0.1110333</v>
      </c>
    </row>
    <row r="268" spans="1:4" x14ac:dyDescent="0.25">
      <c r="A268" s="114">
        <v>45913</v>
      </c>
      <c r="B268" s="115">
        <v>0.1109675</v>
      </c>
      <c r="C268" s="115">
        <v>0.1109016</v>
      </c>
      <c r="D268" s="115">
        <v>0.1110333</v>
      </c>
    </row>
    <row r="269" spans="1:4" x14ac:dyDescent="0.25">
      <c r="A269" s="114">
        <v>45914</v>
      </c>
      <c r="B269" s="115">
        <v>0.1109675</v>
      </c>
      <c r="C269" s="115">
        <v>0.1109016</v>
      </c>
      <c r="D269" s="115">
        <v>0.1110333</v>
      </c>
    </row>
    <row r="270" spans="1:4" x14ac:dyDescent="0.25">
      <c r="A270" s="114">
        <v>45915</v>
      </c>
      <c r="B270" s="115">
        <v>0.11122849999999999</v>
      </c>
      <c r="C270" s="115">
        <v>0.1111716</v>
      </c>
      <c r="D270" s="115">
        <v>0.11128540000000001</v>
      </c>
    </row>
    <row r="271" spans="1:4" x14ac:dyDescent="0.25">
      <c r="A271" s="114">
        <v>45916</v>
      </c>
      <c r="B271" s="115">
        <v>0.1116</v>
      </c>
      <c r="C271" s="115">
        <v>0.1116</v>
      </c>
      <c r="D271" s="115">
        <v>0.1116</v>
      </c>
    </row>
    <row r="272" spans="1:4" x14ac:dyDescent="0.25">
      <c r="A272" s="114">
        <v>45917</v>
      </c>
      <c r="B272" s="115">
        <v>0.11135979999999999</v>
      </c>
      <c r="C272" s="115">
        <v>0.1113213</v>
      </c>
      <c r="D272" s="115">
        <v>0.1113982</v>
      </c>
    </row>
    <row r="273" spans="1:4" x14ac:dyDescent="0.25">
      <c r="A273" s="114">
        <v>45918</v>
      </c>
      <c r="B273" s="115">
        <v>0.1110247</v>
      </c>
      <c r="C273" s="115">
        <v>0.1109865</v>
      </c>
      <c r="D273" s="115">
        <v>0.11106290000000001</v>
      </c>
    </row>
    <row r="274" spans="1:4" x14ac:dyDescent="0.25">
      <c r="A274" s="114">
        <v>45919</v>
      </c>
      <c r="B274" s="115">
        <v>0.1107609</v>
      </c>
      <c r="C274" s="115">
        <v>0.1107284</v>
      </c>
      <c r="D274" s="115">
        <v>0.1107935</v>
      </c>
    </row>
    <row r="275" spans="1:4" x14ac:dyDescent="0.25">
      <c r="A275" s="114">
        <v>45920</v>
      </c>
      <c r="B275" s="115">
        <v>0.1107609</v>
      </c>
      <c r="C275" s="115">
        <v>0.1107284</v>
      </c>
      <c r="D275" s="115">
        <v>0.1107935</v>
      </c>
    </row>
    <row r="276" spans="1:4" x14ac:dyDescent="0.25">
      <c r="A276" s="114">
        <v>45921</v>
      </c>
      <c r="B276" s="115">
        <v>0.1107609</v>
      </c>
      <c r="C276" s="115">
        <v>0.1107284</v>
      </c>
      <c r="D276" s="115">
        <v>0.1107935</v>
      </c>
    </row>
    <row r="277" spans="1:4" x14ac:dyDescent="0.25">
      <c r="A277" s="114">
        <v>45922</v>
      </c>
      <c r="B277" s="115">
        <v>0.1108512</v>
      </c>
      <c r="C277" s="115">
        <v>0.1108205</v>
      </c>
      <c r="D277" s="115">
        <v>0.11088190000000001</v>
      </c>
    </row>
    <row r="278" spans="1:4" x14ac:dyDescent="0.25">
      <c r="A278" s="114">
        <v>45923</v>
      </c>
      <c r="B278" s="115">
        <v>0.1107971</v>
      </c>
      <c r="C278" s="115">
        <v>0.11076519999999999</v>
      </c>
      <c r="D278" s="115">
        <v>0.1108291</v>
      </c>
    </row>
    <row r="279" spans="1:4" x14ac:dyDescent="0.25">
      <c r="A279" s="114">
        <v>45924</v>
      </c>
      <c r="B279" s="115">
        <v>0.11049539999999999</v>
      </c>
      <c r="C279" s="115">
        <v>0.11046300000000001</v>
      </c>
      <c r="D279" s="115">
        <v>0.11052770000000001</v>
      </c>
    </row>
    <row r="280" spans="1:4" x14ac:dyDescent="0.25">
      <c r="A280" s="114">
        <v>45925</v>
      </c>
      <c r="B280" s="115">
        <v>0.1099469</v>
      </c>
      <c r="C280" s="115">
        <v>0.1099154</v>
      </c>
      <c r="D280" s="115">
        <v>0.1099783</v>
      </c>
    </row>
    <row r="281" spans="1:4" x14ac:dyDescent="0.25">
      <c r="A281" s="114">
        <v>45926</v>
      </c>
      <c r="B281" s="115">
        <v>0.1100146</v>
      </c>
      <c r="C281" s="115">
        <v>0.1099662</v>
      </c>
      <c r="D281" s="115">
        <v>0.11006299999999999</v>
      </c>
    </row>
    <row r="282" spans="1:4" x14ac:dyDescent="0.25">
      <c r="A282" s="114">
        <v>45927</v>
      </c>
      <c r="B282" s="115">
        <v>0.1100146</v>
      </c>
      <c r="C282" s="115">
        <v>0.1099662</v>
      </c>
      <c r="D282" s="115">
        <v>0.11006299999999999</v>
      </c>
    </row>
    <row r="283" spans="1:4" x14ac:dyDescent="0.25">
      <c r="A283" s="114">
        <v>45928</v>
      </c>
      <c r="B283" s="115">
        <v>0.1100146</v>
      </c>
      <c r="C283" s="115">
        <v>0.1099662</v>
      </c>
      <c r="D283" s="115">
        <v>0.11006299999999999</v>
      </c>
    </row>
    <row r="284" spans="1:4" x14ac:dyDescent="0.25">
      <c r="A284" s="114">
        <v>45929</v>
      </c>
      <c r="B284" s="115">
        <v>0.11002430000000001</v>
      </c>
      <c r="C284" s="115">
        <v>0.10999399999999999</v>
      </c>
      <c r="D284" s="115">
        <v>0.1100545</v>
      </c>
    </row>
    <row r="285" spans="1:4" x14ac:dyDescent="0.25">
      <c r="A285" s="114">
        <v>45930</v>
      </c>
      <c r="B285" s="115">
        <v>0.1099475</v>
      </c>
      <c r="C285" s="115">
        <v>0.1099203</v>
      </c>
      <c r="D285" s="115">
        <v>0.10997469999999999</v>
      </c>
    </row>
    <row r="286" spans="1:4" x14ac:dyDescent="0.25">
      <c r="A286" s="114">
        <v>45931</v>
      </c>
      <c r="B286" s="115">
        <v>0.1098913</v>
      </c>
      <c r="C286" s="115">
        <v>0.1098611</v>
      </c>
      <c r="D286" s="115">
        <v>0.10992150000000001</v>
      </c>
    </row>
    <row r="287" spans="1:4" x14ac:dyDescent="0.25">
      <c r="A287" s="114">
        <v>45932</v>
      </c>
      <c r="B287" s="115">
        <v>0.10966049999999999</v>
      </c>
      <c r="C287" s="115">
        <v>0.1096298</v>
      </c>
      <c r="D287" s="115">
        <v>0.1096912</v>
      </c>
    </row>
    <row r="288" spans="1:4" x14ac:dyDescent="0.25">
      <c r="A288" s="114">
        <v>45933</v>
      </c>
      <c r="B288" s="115">
        <v>0.1098171</v>
      </c>
      <c r="C288" s="115">
        <v>0.1097863</v>
      </c>
      <c r="D288" s="115">
        <v>0.1098478</v>
      </c>
    </row>
    <row r="289" spans="1:4" x14ac:dyDescent="0.25">
      <c r="A289" s="114">
        <v>45934</v>
      </c>
      <c r="B289" s="115">
        <v>0.1098171</v>
      </c>
      <c r="C289" s="115">
        <v>0.1097863</v>
      </c>
      <c r="D289" s="115">
        <v>0.1098478</v>
      </c>
    </row>
    <row r="290" spans="1:4" x14ac:dyDescent="0.25">
      <c r="A290" s="114">
        <v>45935</v>
      </c>
      <c r="B290" s="115">
        <v>0.1098171</v>
      </c>
      <c r="C290" s="115">
        <v>0.1097863</v>
      </c>
      <c r="D290" s="115">
        <v>0.1098478</v>
      </c>
    </row>
    <row r="291" spans="1:4" x14ac:dyDescent="0.25">
      <c r="A291" s="114">
        <v>45936</v>
      </c>
      <c r="B291" s="115">
        <v>0.10973330000000001</v>
      </c>
      <c r="C291" s="115">
        <v>0.1097032</v>
      </c>
      <c r="D291" s="115">
        <v>0.1097634</v>
      </c>
    </row>
    <row r="292" spans="1:4" x14ac:dyDescent="0.25">
      <c r="A292" s="114">
        <v>45937</v>
      </c>
      <c r="B292" s="115">
        <v>0.1096292</v>
      </c>
      <c r="C292" s="115">
        <v>0.1095974</v>
      </c>
      <c r="D292" s="115">
        <v>0.1096611</v>
      </c>
    </row>
    <row r="293" spans="1:4" x14ac:dyDescent="0.25">
      <c r="A293" s="114">
        <v>45938</v>
      </c>
      <c r="B293" s="115">
        <v>0.1097128</v>
      </c>
      <c r="C293" s="115">
        <v>0.1096815</v>
      </c>
      <c r="D293" s="115">
        <v>0.1097441</v>
      </c>
    </row>
    <row r="294" spans="1:4" x14ac:dyDescent="0.25">
      <c r="A294" s="114">
        <v>45939</v>
      </c>
      <c r="B294" s="115">
        <v>0.1090399</v>
      </c>
      <c r="C294" s="115">
        <v>0.10900840000000001</v>
      </c>
      <c r="D294" s="115">
        <v>0.1090714</v>
      </c>
    </row>
    <row r="295" spans="1:4" x14ac:dyDescent="0.25">
      <c r="A295" s="114">
        <v>45940</v>
      </c>
      <c r="B295" s="115">
        <v>0.1093266</v>
      </c>
      <c r="C295" s="115">
        <v>0.1092955</v>
      </c>
      <c r="D295" s="115">
        <v>0.1093577</v>
      </c>
    </row>
    <row r="296" spans="1:4" x14ac:dyDescent="0.25">
      <c r="A296" s="114">
        <v>45941</v>
      </c>
      <c r="B296" s="115">
        <v>0.1093266</v>
      </c>
      <c r="C296" s="115">
        <v>0.1092955</v>
      </c>
      <c r="D296" s="115">
        <v>0.1093577</v>
      </c>
    </row>
    <row r="297" spans="1:4" x14ac:dyDescent="0.25">
      <c r="A297" s="114">
        <v>45942</v>
      </c>
      <c r="B297" s="115">
        <v>0.1093266</v>
      </c>
      <c r="C297" s="115">
        <v>0.1092955</v>
      </c>
      <c r="D297" s="115">
        <v>0.1093577</v>
      </c>
    </row>
    <row r="298" spans="1:4" x14ac:dyDescent="0.25">
      <c r="A298" s="114">
        <v>45943</v>
      </c>
      <c r="B298" s="115">
        <v>0.108805</v>
      </c>
      <c r="C298" s="115">
        <v>0.1087748</v>
      </c>
      <c r="D298" s="115">
        <v>0.10883519999999999</v>
      </c>
    </row>
    <row r="299" spans="1:4" x14ac:dyDescent="0.25">
      <c r="A299" s="114">
        <v>45944</v>
      </c>
      <c r="B299" s="115">
        <v>0.10906730000000001</v>
      </c>
      <c r="C299" s="115">
        <v>0.10903690000000001</v>
      </c>
      <c r="D299" s="115">
        <v>0.1090976</v>
      </c>
    </row>
    <row r="300" spans="1:4" x14ac:dyDescent="0.25">
      <c r="A300" s="114">
        <v>45945</v>
      </c>
      <c r="B300" s="115">
        <v>0.1089437</v>
      </c>
      <c r="C300" s="115">
        <v>0.10891339999999999</v>
      </c>
      <c r="D300" s="115">
        <v>0.108974</v>
      </c>
    </row>
    <row r="301" spans="1:4" x14ac:dyDescent="0.25">
      <c r="A301" s="114">
        <v>45946</v>
      </c>
      <c r="B301" s="115">
        <v>0.1088257</v>
      </c>
      <c r="C301" s="115">
        <v>0.10879610000000001</v>
      </c>
      <c r="D301" s="115">
        <v>0.1088553</v>
      </c>
    </row>
    <row r="302" spans="1:4" x14ac:dyDescent="0.25">
      <c r="A302" s="114">
        <v>45947</v>
      </c>
      <c r="B302" s="115">
        <v>0.10913390000000001</v>
      </c>
      <c r="C302" s="115">
        <v>0.1091047</v>
      </c>
      <c r="D302" s="115">
        <v>0.1091631</v>
      </c>
    </row>
    <row r="303" spans="1:4" x14ac:dyDescent="0.25">
      <c r="A303" s="114">
        <v>45948</v>
      </c>
      <c r="B303" s="115">
        <v>0.10913390000000001</v>
      </c>
      <c r="C303" s="115">
        <v>0.1091047</v>
      </c>
      <c r="D303" s="115">
        <v>0.1091631</v>
      </c>
    </row>
    <row r="304" spans="1:4" x14ac:dyDescent="0.25">
      <c r="A304" s="114">
        <v>45949</v>
      </c>
      <c r="B304" s="115">
        <v>0.10913390000000001</v>
      </c>
      <c r="C304" s="115">
        <v>0.1091047</v>
      </c>
      <c r="D304" s="115">
        <v>0.1091631</v>
      </c>
    </row>
    <row r="305" spans="1:4" x14ac:dyDescent="0.25">
      <c r="A305" s="114">
        <v>45950</v>
      </c>
      <c r="B305" s="115">
        <v>0.10859820000000001</v>
      </c>
      <c r="C305" s="115">
        <v>0.10856929999999999</v>
      </c>
      <c r="D305" s="115">
        <v>0.1086271</v>
      </c>
    </row>
    <row r="306" spans="1:4" x14ac:dyDescent="0.25">
      <c r="A306" s="114">
        <v>45951</v>
      </c>
      <c r="B306" s="115">
        <v>0.1083329</v>
      </c>
      <c r="C306" s="115">
        <v>0.1083012</v>
      </c>
      <c r="D306" s="115">
        <v>0.10836460000000001</v>
      </c>
    </row>
    <row r="307" spans="1:4" x14ac:dyDescent="0.25">
      <c r="A307" s="114">
        <v>45952</v>
      </c>
      <c r="B307" s="115">
        <v>0.1081116</v>
      </c>
      <c r="C307" s="115">
        <v>0.10806830000000001</v>
      </c>
      <c r="D307" s="115">
        <v>0.1081548</v>
      </c>
    </row>
    <row r="308" spans="1:4" x14ac:dyDescent="0.25">
      <c r="A308" s="114">
        <v>45953</v>
      </c>
      <c r="B308" s="115">
        <v>0.1083071</v>
      </c>
      <c r="C308" s="115">
        <v>0.10827779999999999</v>
      </c>
      <c r="D308" s="115">
        <v>0.1083364</v>
      </c>
    </row>
    <row r="309" spans="1:4" x14ac:dyDescent="0.25">
      <c r="A309" s="114">
        <v>45954</v>
      </c>
      <c r="B309" s="115">
        <v>0.1082743</v>
      </c>
      <c r="C309" s="115">
        <v>0.1082473</v>
      </c>
      <c r="D309" s="115">
        <v>0.1083012</v>
      </c>
    </row>
    <row r="310" spans="1:4" x14ac:dyDescent="0.25">
      <c r="A310" s="114">
        <v>45955</v>
      </c>
      <c r="B310" s="115">
        <v>0.1082743</v>
      </c>
      <c r="C310" s="115">
        <v>0.1082473</v>
      </c>
      <c r="D310" s="115">
        <v>0.1083012</v>
      </c>
    </row>
    <row r="311" spans="1:4" x14ac:dyDescent="0.25">
      <c r="A311" s="114">
        <v>45956</v>
      </c>
      <c r="B311" s="115">
        <v>0.1082743</v>
      </c>
      <c r="C311" s="115">
        <v>0.1082473</v>
      </c>
      <c r="D311" s="115">
        <v>0.1083012</v>
      </c>
    </row>
    <row r="312" spans="1:4" x14ac:dyDescent="0.25">
      <c r="A312" s="114">
        <v>45957</v>
      </c>
      <c r="B312" s="115">
        <v>0.1084492</v>
      </c>
      <c r="C312" s="115">
        <v>0.108421</v>
      </c>
      <c r="D312" s="115">
        <v>0.1084775</v>
      </c>
    </row>
    <row r="313" spans="1:4" x14ac:dyDescent="0.25">
      <c r="A313" s="114">
        <v>45958</v>
      </c>
      <c r="B313" s="115">
        <v>0.1085257</v>
      </c>
      <c r="C313" s="115">
        <v>0.1084951</v>
      </c>
      <c r="D313" s="115">
        <v>0.1085564</v>
      </c>
    </row>
    <row r="314" spans="1:4" x14ac:dyDescent="0.25">
      <c r="A314" s="114">
        <v>45959</v>
      </c>
      <c r="B314" s="115">
        <v>0.1081396</v>
      </c>
      <c r="C314" s="115">
        <v>0.1081139</v>
      </c>
      <c r="D314" s="115">
        <v>0.10816539999999999</v>
      </c>
    </row>
    <row r="315" spans="1:4" x14ac:dyDescent="0.25">
      <c r="A315" s="114">
        <v>45960</v>
      </c>
      <c r="B315" s="115">
        <v>0.1078277</v>
      </c>
      <c r="C315" s="115">
        <v>0.10779809999999999</v>
      </c>
      <c r="D315" s="115">
        <v>0.10785740000000001</v>
      </c>
    </row>
    <row r="316" spans="1:4" x14ac:dyDescent="0.25">
      <c r="A316" s="114">
        <v>45961</v>
      </c>
      <c r="B316" s="115">
        <v>0.1075257</v>
      </c>
      <c r="C316" s="115">
        <v>0.1074841</v>
      </c>
      <c r="D316" s="115">
        <v>0.1075673</v>
      </c>
    </row>
    <row r="317" spans="1:4" x14ac:dyDescent="0.25">
      <c r="A317" s="114">
        <v>45962</v>
      </c>
      <c r="B317" s="115">
        <v>0.1075257</v>
      </c>
      <c r="C317" s="115">
        <v>0.1074841</v>
      </c>
      <c r="D317" s="115">
        <v>0.1075673</v>
      </c>
    </row>
    <row r="318" spans="1:4" x14ac:dyDescent="0.25">
      <c r="A318" s="114">
        <v>45963</v>
      </c>
      <c r="B318" s="115">
        <v>0.1075257</v>
      </c>
      <c r="C318" s="115">
        <v>0.1074841</v>
      </c>
      <c r="D318" s="115">
        <v>0.1075673</v>
      </c>
    </row>
    <row r="319" spans="1:4" x14ac:dyDescent="0.25">
      <c r="A319" s="114">
        <v>45964</v>
      </c>
      <c r="B319" s="115">
        <v>0.10737729999999999</v>
      </c>
      <c r="C319" s="115">
        <v>0.1073479</v>
      </c>
      <c r="D319" s="115">
        <v>0.10740669999999999</v>
      </c>
    </row>
    <row r="320" spans="1:4" x14ac:dyDescent="0.25">
      <c r="A320" s="114">
        <v>45965</v>
      </c>
      <c r="B320" s="115">
        <v>0.1073548</v>
      </c>
      <c r="C320" s="115">
        <v>0.1073214</v>
      </c>
      <c r="D320" s="115">
        <v>0.10738830000000001</v>
      </c>
    </row>
    <row r="321" spans="1:4" x14ac:dyDescent="0.25">
      <c r="A321" s="114">
        <v>45966</v>
      </c>
      <c r="B321" s="115">
        <v>0.1073692</v>
      </c>
      <c r="C321" s="115">
        <v>0.1073399</v>
      </c>
      <c r="D321" s="115">
        <v>0.1073986</v>
      </c>
    </row>
    <row r="322" spans="1:4" x14ac:dyDescent="0.25">
      <c r="A322" s="114">
        <v>45967</v>
      </c>
      <c r="B322" s="115">
        <v>0.1077354</v>
      </c>
      <c r="C322" s="115">
        <v>0.10772139999999999</v>
      </c>
      <c r="D322" s="115">
        <v>0.10774930000000001</v>
      </c>
    </row>
    <row r="323" spans="1:4" x14ac:dyDescent="0.25">
      <c r="A323" s="114">
        <v>45968</v>
      </c>
      <c r="B323" s="115">
        <v>0.1079633</v>
      </c>
      <c r="C323" s="115">
        <v>0.1079354</v>
      </c>
      <c r="D323" s="115">
        <v>0.1079913</v>
      </c>
    </row>
    <row r="324" spans="1:4" x14ac:dyDescent="0.25">
      <c r="A324" s="114">
        <v>45969</v>
      </c>
      <c r="B324" s="115">
        <v>0.1079633</v>
      </c>
      <c r="C324" s="115">
        <v>0.1079354</v>
      </c>
      <c r="D324" s="115">
        <v>0.1079913</v>
      </c>
    </row>
    <row r="325" spans="1:4" x14ac:dyDescent="0.25">
      <c r="A325" s="114">
        <v>45970</v>
      </c>
      <c r="B325" s="115">
        <v>0.1079633</v>
      </c>
      <c r="C325" s="115">
        <v>0.1079354</v>
      </c>
      <c r="D325" s="115">
        <v>0.1079913</v>
      </c>
    </row>
    <row r="326" spans="1:4" x14ac:dyDescent="0.25">
      <c r="A326" s="114">
        <v>45971</v>
      </c>
      <c r="B326" s="115">
        <v>0.1077958</v>
      </c>
      <c r="C326" s="115">
        <v>0.10776090000000001</v>
      </c>
      <c r="D326" s="115">
        <v>0.1078306</v>
      </c>
    </row>
    <row r="327" spans="1:4" x14ac:dyDescent="0.25">
      <c r="A327" s="114">
        <v>45972</v>
      </c>
      <c r="B327" s="115">
        <v>0.10784340000000001</v>
      </c>
      <c r="C327" s="115">
        <v>0.1078143</v>
      </c>
      <c r="D327" s="115">
        <v>0.1078725</v>
      </c>
    </row>
    <row r="328" spans="1:4" x14ac:dyDescent="0.25">
      <c r="A328" s="114">
        <v>45973</v>
      </c>
      <c r="B328" s="115">
        <v>0.10773480000000001</v>
      </c>
      <c r="C328" s="115">
        <v>0.1077052</v>
      </c>
      <c r="D328" s="115">
        <v>0.1077644</v>
      </c>
    </row>
    <row r="329" spans="1:4" x14ac:dyDescent="0.25">
      <c r="A329" s="114">
        <v>45974</v>
      </c>
      <c r="B329" s="115">
        <v>0.1081396</v>
      </c>
      <c r="C329" s="115">
        <v>0.1081104</v>
      </c>
      <c r="D329" s="115">
        <v>0.1081689</v>
      </c>
    </row>
    <row r="330" spans="1:4" x14ac:dyDescent="0.25">
      <c r="A330" s="114">
        <v>45975</v>
      </c>
      <c r="B330" s="115">
        <v>0.1082333</v>
      </c>
      <c r="C330" s="115">
        <v>0.1082169</v>
      </c>
      <c r="D330" s="115">
        <v>0.1082497</v>
      </c>
    </row>
    <row r="331" spans="1:4" x14ac:dyDescent="0.25">
      <c r="A331" s="114">
        <v>45976</v>
      </c>
      <c r="B331" s="115">
        <v>0.1082333</v>
      </c>
      <c r="C331" s="115">
        <v>0.1082169</v>
      </c>
      <c r="D331" s="115">
        <v>0.1082497</v>
      </c>
    </row>
    <row r="332" spans="1:4" x14ac:dyDescent="0.25">
      <c r="A332" s="114">
        <v>45977</v>
      </c>
      <c r="B332" s="115">
        <v>0.1082333</v>
      </c>
      <c r="C332" s="115">
        <v>0.1082169</v>
      </c>
      <c r="D332" s="115">
        <v>0.1082497</v>
      </c>
    </row>
    <row r="333" spans="1:4" x14ac:dyDescent="0.25">
      <c r="A333" s="114">
        <v>45978</v>
      </c>
      <c r="B333" s="115">
        <v>0.1081391</v>
      </c>
      <c r="C333" s="115">
        <v>0.1080742</v>
      </c>
      <c r="D333" s="115">
        <v>0.10820399999999999</v>
      </c>
    </row>
    <row r="334" spans="1:4" x14ac:dyDescent="0.25">
      <c r="A334" s="114">
        <v>45979</v>
      </c>
      <c r="B334" s="115">
        <v>0.1081548</v>
      </c>
      <c r="C334" s="115">
        <v>0.1081408</v>
      </c>
      <c r="D334" s="115">
        <v>0.1081689</v>
      </c>
    </row>
    <row r="335" spans="1:4" x14ac:dyDescent="0.25">
      <c r="A335" s="114">
        <v>45980</v>
      </c>
      <c r="B335" s="115">
        <v>0.1077888</v>
      </c>
      <c r="C335" s="115">
        <v>0.1077586</v>
      </c>
      <c r="D335" s="115">
        <v>0.107819</v>
      </c>
    </row>
    <row r="336" spans="1:4" x14ac:dyDescent="0.25">
      <c r="A336" s="114">
        <v>45981</v>
      </c>
      <c r="B336" s="115">
        <v>0.1077731</v>
      </c>
      <c r="C336" s="115">
        <v>0.1077446</v>
      </c>
      <c r="D336" s="115">
        <v>0.1078016</v>
      </c>
    </row>
    <row r="337" spans="1:4" x14ac:dyDescent="0.25">
      <c r="A337" s="114">
        <v>45982</v>
      </c>
      <c r="B337" s="115">
        <v>0.1076426</v>
      </c>
      <c r="C337" s="115">
        <v>0.1076136</v>
      </c>
      <c r="D337" s="115">
        <v>0.10767160000000001</v>
      </c>
    </row>
    <row r="338" spans="1:4" x14ac:dyDescent="0.25">
      <c r="A338" s="114">
        <v>45983</v>
      </c>
      <c r="B338" s="115">
        <v>0.1076426</v>
      </c>
      <c r="C338" s="115">
        <v>0.1076136</v>
      </c>
      <c r="D338" s="115">
        <v>0.10767160000000001</v>
      </c>
    </row>
    <row r="339" spans="1:4" x14ac:dyDescent="0.25">
      <c r="A339" s="114">
        <v>45984</v>
      </c>
      <c r="B339" s="115">
        <v>0.1076426</v>
      </c>
      <c r="C339" s="115">
        <v>0.1076136</v>
      </c>
      <c r="D339" s="115">
        <v>0.10767160000000001</v>
      </c>
    </row>
    <row r="340" spans="1:4" x14ac:dyDescent="0.25">
      <c r="A340" s="114">
        <v>45985</v>
      </c>
      <c r="B340" s="115">
        <v>0.1077249</v>
      </c>
      <c r="C340" s="115">
        <v>0.1076947</v>
      </c>
      <c r="D340" s="115">
        <v>0.10775510000000001</v>
      </c>
    </row>
    <row r="341" spans="1:4" x14ac:dyDescent="0.25">
      <c r="A341" s="114">
        <v>45986</v>
      </c>
      <c r="B341" s="115">
        <v>0.108024</v>
      </c>
      <c r="C341" s="115">
        <v>0.1079948</v>
      </c>
      <c r="D341" s="115">
        <v>0.1080532</v>
      </c>
    </row>
    <row r="342" spans="1:4" x14ac:dyDescent="0.25">
      <c r="A342" s="114">
        <v>45987</v>
      </c>
      <c r="B342" s="115">
        <v>0.10823439999999999</v>
      </c>
      <c r="C342" s="115">
        <v>0.1082052</v>
      </c>
      <c r="D342" s="115">
        <v>0.1082637</v>
      </c>
    </row>
    <row r="343" spans="1:4" x14ac:dyDescent="0.25">
      <c r="A343" s="114">
        <v>45988</v>
      </c>
      <c r="B343" s="115">
        <v>0.108038</v>
      </c>
      <c r="C343" s="115">
        <v>0.1080088</v>
      </c>
      <c r="D343" s="115">
        <v>0.1080672</v>
      </c>
    </row>
    <row r="344" spans="1:4" x14ac:dyDescent="0.25">
      <c r="A344" s="114">
        <v>45989</v>
      </c>
      <c r="B344" s="115">
        <v>0.1079266</v>
      </c>
      <c r="C344" s="115">
        <v>0.1078865</v>
      </c>
      <c r="D344" s="115">
        <v>0.1079668</v>
      </c>
    </row>
    <row r="345" spans="1:4" x14ac:dyDescent="0.25">
      <c r="A345" s="114">
        <v>45990</v>
      </c>
      <c r="B345" s="115">
        <v>0.1079266</v>
      </c>
      <c r="C345" s="115">
        <v>0.1078865</v>
      </c>
      <c r="D345" s="115">
        <v>0.1079668</v>
      </c>
    </row>
    <row r="346" spans="1:4" x14ac:dyDescent="0.25">
      <c r="A346" s="114">
        <v>45991</v>
      </c>
      <c r="B346" s="115">
        <v>0.1079266</v>
      </c>
      <c r="C346" s="115">
        <v>0.1078865</v>
      </c>
      <c r="D346" s="115">
        <v>0.1079668</v>
      </c>
    </row>
    <row r="347" spans="1:4" x14ac:dyDescent="0.25">
      <c r="A347" s="114">
        <v>45992</v>
      </c>
      <c r="B347" s="115">
        <v>0.1079948</v>
      </c>
      <c r="C347" s="115">
        <v>0.1079633</v>
      </c>
      <c r="D347" s="115">
        <v>0.10802630000000001</v>
      </c>
    </row>
    <row r="348" spans="1:4" x14ac:dyDescent="0.25">
      <c r="A348" s="114">
        <v>45993</v>
      </c>
      <c r="B348" s="115">
        <v>0.1081642</v>
      </c>
      <c r="C348" s="115">
        <v>0.10813490000000001</v>
      </c>
      <c r="D348" s="115">
        <v>0.1081934</v>
      </c>
    </row>
    <row r="349" spans="1:4" x14ac:dyDescent="0.25">
      <c r="A349" s="114">
        <v>45994</v>
      </c>
      <c r="B349" s="115">
        <v>0.1085028</v>
      </c>
      <c r="C349" s="115">
        <v>0.1084692</v>
      </c>
      <c r="D349" s="115">
        <v>0.1085363</v>
      </c>
    </row>
    <row r="350" spans="1:4" x14ac:dyDescent="0.25">
      <c r="A350" s="114">
        <v>45995</v>
      </c>
      <c r="B350" s="115">
        <v>0.10833</v>
      </c>
      <c r="C350" s="115">
        <v>0.1083001</v>
      </c>
      <c r="D350" s="115">
        <v>0.1083599</v>
      </c>
    </row>
    <row r="351" spans="1:4" x14ac:dyDescent="0.25">
      <c r="A351" s="114">
        <v>45996</v>
      </c>
      <c r="B351" s="115">
        <v>0.10838109999999999</v>
      </c>
      <c r="C351" s="115">
        <v>0.1083611</v>
      </c>
      <c r="D351" s="115">
        <v>0.108401</v>
      </c>
    </row>
    <row r="352" spans="1:4" x14ac:dyDescent="0.25">
      <c r="A352" s="114">
        <v>45997</v>
      </c>
      <c r="B352" s="115">
        <v>0.10838109999999999</v>
      </c>
      <c r="C352" s="115">
        <v>0.1083611</v>
      </c>
      <c r="D352" s="115">
        <v>0.108401</v>
      </c>
    </row>
    <row r="353" spans="1:4" x14ac:dyDescent="0.25">
      <c r="A353" s="114">
        <v>45998</v>
      </c>
      <c r="B353" s="115">
        <v>0.10838109999999999</v>
      </c>
      <c r="C353" s="115">
        <v>0.1083611</v>
      </c>
      <c r="D353" s="115">
        <v>0.108401</v>
      </c>
    </row>
    <row r="354" spans="1:4" x14ac:dyDescent="0.25">
      <c r="A354" s="114">
        <v>45999</v>
      </c>
      <c r="B354" s="115">
        <v>0.1080806</v>
      </c>
      <c r="C354" s="115">
        <v>0.1080462</v>
      </c>
      <c r="D354" s="115">
        <v>0.10811510000000001</v>
      </c>
    </row>
    <row r="355" spans="1:4" x14ac:dyDescent="0.25">
      <c r="A355" s="114">
        <v>46000</v>
      </c>
      <c r="B355" s="115">
        <v>0.1081174</v>
      </c>
      <c r="C355" s="115">
        <v>0.108087</v>
      </c>
      <c r="D355" s="115">
        <v>0.1081478</v>
      </c>
    </row>
    <row r="356" spans="1:4" x14ac:dyDescent="0.25">
      <c r="A356" s="114">
        <v>46001</v>
      </c>
      <c r="B356" s="115">
        <v>0.1082596</v>
      </c>
      <c r="C356" s="115">
        <v>0.1082215</v>
      </c>
      <c r="D356" s="115">
        <v>0.1082977</v>
      </c>
    </row>
    <row r="357" spans="1:4" x14ac:dyDescent="0.25">
      <c r="A357" s="114">
        <v>46002</v>
      </c>
      <c r="B357" s="115">
        <v>0.1090102</v>
      </c>
      <c r="C357" s="115">
        <v>0.1089799</v>
      </c>
      <c r="D357" s="115">
        <v>0.1090405</v>
      </c>
    </row>
    <row r="358" spans="1:4" x14ac:dyDescent="0.25">
      <c r="A358" s="114">
        <v>46003</v>
      </c>
      <c r="B358" s="115">
        <v>0.1088192</v>
      </c>
      <c r="C358" s="115">
        <v>0.1087878</v>
      </c>
      <c r="D358" s="115">
        <v>0.10885060000000001</v>
      </c>
    </row>
    <row r="359" spans="1:4" x14ac:dyDescent="0.25">
      <c r="A359" s="114">
        <v>46004</v>
      </c>
      <c r="B359" s="115">
        <v>0.1088192</v>
      </c>
      <c r="C359" s="115">
        <v>0.1087878</v>
      </c>
      <c r="D359" s="115">
        <v>0.10885060000000001</v>
      </c>
    </row>
    <row r="360" spans="1:4" x14ac:dyDescent="0.25">
      <c r="A360" s="114">
        <v>46005</v>
      </c>
      <c r="B360" s="115">
        <v>0.1088192</v>
      </c>
      <c r="C360" s="115">
        <v>0.1087878</v>
      </c>
      <c r="D360" s="115">
        <v>0.10885060000000001</v>
      </c>
    </row>
    <row r="361" spans="1:4" x14ac:dyDescent="0.25">
      <c r="A361" s="114">
        <v>46006</v>
      </c>
      <c r="B361" s="115">
        <v>0.1089633</v>
      </c>
      <c r="C361" s="115">
        <v>0.10893360000000001</v>
      </c>
      <c r="D361" s="115">
        <v>0.10899300000000001</v>
      </c>
    </row>
    <row r="362" spans="1:4" x14ac:dyDescent="0.25">
      <c r="A362" s="114">
        <v>46007</v>
      </c>
      <c r="B362" s="115">
        <v>0.10923289999999999</v>
      </c>
      <c r="C362" s="115">
        <v>0.10920240000000001</v>
      </c>
      <c r="D362" s="115">
        <v>0.10926329999999999</v>
      </c>
    </row>
    <row r="363" spans="1:4" x14ac:dyDescent="0.25">
      <c r="A363" s="114">
        <v>46008</v>
      </c>
      <c r="B363" s="115">
        <v>0.1093027</v>
      </c>
      <c r="C363" s="115">
        <v>0.1092728</v>
      </c>
      <c r="D363" s="115">
        <v>0.1093326</v>
      </c>
    </row>
    <row r="364" spans="1:4" x14ac:dyDescent="0.25">
      <c r="A364" s="114">
        <v>46009</v>
      </c>
      <c r="B364" s="115">
        <v>0.10912380000000001</v>
      </c>
      <c r="C364" s="115">
        <v>0.10908809999999999</v>
      </c>
      <c r="D364" s="115">
        <v>0.10915950000000001</v>
      </c>
    </row>
    <row r="365" spans="1:4" x14ac:dyDescent="0.25">
      <c r="A365" s="114">
        <v>46010</v>
      </c>
      <c r="B365" s="115">
        <v>0.1091488</v>
      </c>
      <c r="C365" s="115">
        <v>0.1091143</v>
      </c>
      <c r="D365" s="115">
        <v>0.1091834</v>
      </c>
    </row>
    <row r="366" spans="1:4" x14ac:dyDescent="0.25">
      <c r="A366" s="114">
        <v>46011</v>
      </c>
      <c r="B366" s="115">
        <v>0.1091488</v>
      </c>
      <c r="C366" s="115">
        <v>0.1091143</v>
      </c>
      <c r="D366" s="115">
        <v>0.1091834</v>
      </c>
    </row>
    <row r="367" spans="1:4" x14ac:dyDescent="0.25">
      <c r="A367" s="114">
        <v>46012</v>
      </c>
      <c r="B367" s="115">
        <v>0.1091488</v>
      </c>
      <c r="C367" s="115">
        <v>0.1091143</v>
      </c>
      <c r="D367" s="115">
        <v>0.1091834</v>
      </c>
    </row>
    <row r="368" spans="1:4" x14ac:dyDescent="0.25">
      <c r="A368" s="114">
        <v>46013</v>
      </c>
      <c r="B368" s="115">
        <v>0.1094349</v>
      </c>
      <c r="C368" s="115">
        <v>0.1094044</v>
      </c>
      <c r="D368" s="115">
        <v>0.1094654</v>
      </c>
    </row>
    <row r="369" spans="1:4" x14ac:dyDescent="0.25">
      <c r="A369" s="114">
        <v>46014</v>
      </c>
      <c r="B369" s="115">
        <v>0.109595</v>
      </c>
      <c r="C369" s="115">
        <v>0.109565</v>
      </c>
      <c r="D369" s="115">
        <v>0.109625</v>
      </c>
    </row>
    <row r="370" spans="1:4" x14ac:dyDescent="0.25">
      <c r="A370" s="114">
        <v>46015</v>
      </c>
      <c r="B370" s="115">
        <v>0.1097586</v>
      </c>
      <c r="C370" s="115">
        <v>0.10972850000000001</v>
      </c>
      <c r="D370" s="115">
        <v>0.1097887</v>
      </c>
    </row>
    <row r="371" spans="1:4" x14ac:dyDescent="0.25">
      <c r="A371" s="114">
        <v>46016</v>
      </c>
      <c r="B371" s="115">
        <v>0.1097839</v>
      </c>
      <c r="C371" s="115">
        <v>0.1097514</v>
      </c>
      <c r="D371" s="115">
        <v>0.10981639999999999</v>
      </c>
    </row>
    <row r="372" spans="1:4" x14ac:dyDescent="0.25">
      <c r="A372" s="114">
        <v>46017</v>
      </c>
      <c r="B372" s="115">
        <v>0.1097779</v>
      </c>
      <c r="C372" s="115">
        <v>0.10970920000000001</v>
      </c>
      <c r="D372" s="115">
        <v>0.1098466</v>
      </c>
    </row>
    <row r="373" spans="1:4" x14ac:dyDescent="0.25">
      <c r="A373" s="114">
        <v>46018</v>
      </c>
      <c r="B373" s="115">
        <v>0.1097779</v>
      </c>
      <c r="C373" s="115">
        <v>0.10970920000000001</v>
      </c>
      <c r="D373" s="115">
        <v>0.1098466</v>
      </c>
    </row>
    <row r="374" spans="1:4" x14ac:dyDescent="0.25">
      <c r="A374" s="114">
        <v>46019</v>
      </c>
      <c r="B374" s="115">
        <v>0.1097779</v>
      </c>
      <c r="C374" s="115">
        <v>0.10970920000000001</v>
      </c>
      <c r="D374" s="115">
        <v>0.1098466</v>
      </c>
    </row>
    <row r="375" spans="1:4" x14ac:dyDescent="0.25">
      <c r="A375" s="114">
        <v>46020</v>
      </c>
      <c r="B375" s="115">
        <v>0.1097899</v>
      </c>
      <c r="C375" s="115">
        <v>0.1097755</v>
      </c>
      <c r="D375" s="115">
        <v>0.1098044</v>
      </c>
    </row>
    <row r="376" spans="1:4" x14ac:dyDescent="0.25">
      <c r="A376" s="114">
        <v>46021</v>
      </c>
      <c r="B376" s="115">
        <v>0.1097327</v>
      </c>
      <c r="C376" s="115">
        <v>0.109684</v>
      </c>
      <c r="D376" s="115">
        <v>0.1097815</v>
      </c>
    </row>
    <row r="377" spans="1:4" ht="15.75" thickBot="1" x14ac:dyDescent="0.3">
      <c r="A377" s="114">
        <v>46022</v>
      </c>
      <c r="B377" s="115">
        <v>0.1096876</v>
      </c>
      <c r="C377" s="115">
        <v>0.1096575</v>
      </c>
      <c r="D377" s="115">
        <v>0.1097176</v>
      </c>
    </row>
    <row r="378" spans="1:4" ht="15.75" thickTop="1" x14ac:dyDescent="0.25">
      <c r="A378" s="4" t="s">
        <v>7</v>
      </c>
      <c r="B378" s="5">
        <f>+SUBTOTAL(101,B13:B377)</f>
        <v>0.10714334191780824</v>
      </c>
      <c r="C378" s="5">
        <f>+SUBTOTAL(101,C13:C377)</f>
        <v>0.10710999917808221</v>
      </c>
      <c r="D378" s="5">
        <f>+SUBTOTAL(101,D13:D377)</f>
        <v>0.10717669287671232</v>
      </c>
    </row>
  </sheetData>
  <mergeCells count="4">
    <mergeCell ref="A8:D8"/>
    <mergeCell ref="A9:D9"/>
    <mergeCell ref="A10:D10"/>
    <mergeCell ref="C11:D11"/>
  </mergeCells>
  <hyperlinks>
    <hyperlink ref="A2" location="Índice!A1" display="Índice" xr:uid="{AE02ACF3-426E-4220-854F-0EAE37823BB2}"/>
    <hyperlink ref="B4" r:id="rId2" display="https://www.bce.fin.ec/cotizaciones/consulta-por-monedas-extranjeras/" xr:uid="{916D5B44-3F94-4E1C-953F-383B9215431B}"/>
  </hyperlinks>
  <pageMargins left="0.7" right="0.7" top="0.75" bottom="0.75" header="0.3" footer="0.3"/>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35C82-9D09-47E4-8143-0C640A67CE3F}">
  <sheetPr>
    <tabColor theme="8" tint="0.59999389629810485"/>
  </sheetPr>
  <dimension ref="A2:G380"/>
  <sheetViews>
    <sheetView showGridLines="0" workbookViewId="0">
      <selection activeCell="A2" sqref="A2"/>
    </sheetView>
  </sheetViews>
  <sheetFormatPr baseColWidth="10" defaultRowHeight="15" x14ac:dyDescent="0.25"/>
  <cols>
    <col min="2" max="2" width="15.42578125" customWidth="1"/>
    <col min="6" max="6" width="17.5703125" bestFit="1" customWidth="1"/>
    <col min="7" max="7" width="18.7109375" bestFit="1" customWidth="1"/>
  </cols>
  <sheetData>
    <row r="2" spans="1:7" x14ac:dyDescent="0.25">
      <c r="A2" s="65" t="s">
        <v>23</v>
      </c>
    </row>
    <row r="5" spans="1:7" x14ac:dyDescent="0.25">
      <c r="A5" t="s">
        <v>544</v>
      </c>
      <c r="B5" s="6" t="s">
        <v>311</v>
      </c>
    </row>
    <row r="6" spans="1:7" x14ac:dyDescent="0.25">
      <c r="A6" t="s">
        <v>545</v>
      </c>
      <c r="B6" s="56">
        <v>46101</v>
      </c>
    </row>
    <row r="10" spans="1:7" x14ac:dyDescent="0.25">
      <c r="A10" s="150" t="s">
        <v>0</v>
      </c>
      <c r="B10" s="150"/>
      <c r="C10" s="150"/>
      <c r="D10" s="150"/>
    </row>
    <row r="11" spans="1:7" x14ac:dyDescent="0.25">
      <c r="A11" s="150" t="s">
        <v>275</v>
      </c>
      <c r="B11" s="150"/>
      <c r="C11" s="150"/>
      <c r="D11" s="150"/>
    </row>
    <row r="12" spans="1:7" x14ac:dyDescent="0.25">
      <c r="A12" s="151" t="s">
        <v>394</v>
      </c>
      <c r="B12" s="151"/>
      <c r="C12" s="151"/>
      <c r="D12" s="151"/>
    </row>
    <row r="13" spans="1:7" x14ac:dyDescent="0.25">
      <c r="A13" s="48"/>
      <c r="B13" s="48" t="s">
        <v>2</v>
      </c>
      <c r="C13" s="150" t="s">
        <v>171</v>
      </c>
      <c r="D13" s="150"/>
    </row>
    <row r="14" spans="1:7" ht="24" x14ac:dyDescent="0.25">
      <c r="A14" s="107" t="s">
        <v>3</v>
      </c>
      <c r="B14" s="108" t="s">
        <v>4</v>
      </c>
      <c r="C14" s="108" t="s">
        <v>5</v>
      </c>
      <c r="D14" s="109" t="s">
        <v>6</v>
      </c>
    </row>
    <row r="15" spans="1:7" x14ac:dyDescent="0.25">
      <c r="A15" s="110">
        <v>45658</v>
      </c>
      <c r="B15" s="116">
        <v>8.7977700000000006E-2</v>
      </c>
      <c r="C15" s="116">
        <v>8.7666999999999995E-2</v>
      </c>
      <c r="D15" s="116">
        <v>8.8288500000000006E-2</v>
      </c>
      <c r="F15" s="1" t="s">
        <v>8</v>
      </c>
      <c r="G15" t="s">
        <v>22</v>
      </c>
    </row>
    <row r="16" spans="1:7" x14ac:dyDescent="0.25">
      <c r="A16" s="110">
        <v>45659</v>
      </c>
      <c r="B16" s="116">
        <v>8.7711899999999995E-2</v>
      </c>
      <c r="C16" s="116">
        <v>8.7695400000000007E-2</v>
      </c>
      <c r="D16" s="116">
        <v>8.7728500000000001E-2</v>
      </c>
      <c r="F16" s="2" t="s">
        <v>10</v>
      </c>
      <c r="G16" s="3">
        <v>8.8139641935483876E-2</v>
      </c>
    </row>
    <row r="17" spans="1:7" x14ac:dyDescent="0.25">
      <c r="A17" s="110">
        <v>45660</v>
      </c>
      <c r="B17" s="116">
        <v>8.79611E-2</v>
      </c>
      <c r="C17" s="116">
        <v>8.7944499999999995E-2</v>
      </c>
      <c r="D17" s="116">
        <v>8.7977799999999995E-2</v>
      </c>
      <c r="F17" s="2" t="s">
        <v>11</v>
      </c>
      <c r="G17" s="3">
        <v>8.9338625000000005E-2</v>
      </c>
    </row>
    <row r="18" spans="1:7" x14ac:dyDescent="0.25">
      <c r="A18" s="110">
        <v>45661</v>
      </c>
      <c r="B18" s="116">
        <v>8.79611E-2</v>
      </c>
      <c r="C18" s="116">
        <v>8.7944499999999995E-2</v>
      </c>
      <c r="D18" s="116">
        <v>8.7977799999999995E-2</v>
      </c>
      <c r="F18" s="2" t="s">
        <v>12</v>
      </c>
      <c r="G18" s="3">
        <v>9.3489635483870959E-2</v>
      </c>
    </row>
    <row r="19" spans="1:7" x14ac:dyDescent="0.25">
      <c r="A19" s="110">
        <v>45662</v>
      </c>
      <c r="B19" s="116">
        <v>8.79611E-2</v>
      </c>
      <c r="C19" s="116">
        <v>8.7944499999999995E-2</v>
      </c>
      <c r="D19" s="116">
        <v>8.7977799999999995E-2</v>
      </c>
      <c r="F19" s="2" t="s">
        <v>13</v>
      </c>
      <c r="G19" s="3">
        <v>9.4722399999999984E-2</v>
      </c>
    </row>
    <row r="20" spans="1:7" x14ac:dyDescent="0.25">
      <c r="A20" s="110">
        <v>45663</v>
      </c>
      <c r="B20" s="116">
        <v>8.8478699999999993E-2</v>
      </c>
      <c r="C20" s="116">
        <v>8.8462600000000002E-2</v>
      </c>
      <c r="D20" s="116">
        <v>8.8494699999999996E-2</v>
      </c>
      <c r="F20" s="2" t="s">
        <v>14</v>
      </c>
      <c r="G20" s="3">
        <v>9.7179164516129055E-2</v>
      </c>
    </row>
    <row r="21" spans="1:7" x14ac:dyDescent="0.25">
      <c r="A21" s="110">
        <v>45664</v>
      </c>
      <c r="B21" s="116">
        <v>8.8222700000000001E-2</v>
      </c>
      <c r="C21" s="116">
        <v>8.8205900000000004E-2</v>
      </c>
      <c r="D21" s="116">
        <v>8.8239399999999996E-2</v>
      </c>
      <c r="F21" s="2" t="s">
        <v>15</v>
      </c>
      <c r="G21" s="3">
        <v>9.941589666666667E-2</v>
      </c>
    </row>
    <row r="22" spans="1:7" x14ac:dyDescent="0.25">
      <c r="A22" s="110">
        <v>45665</v>
      </c>
      <c r="B22" s="116">
        <v>8.76078E-2</v>
      </c>
      <c r="C22" s="116">
        <v>8.7590199999999993E-2</v>
      </c>
      <c r="D22" s="116">
        <v>8.7625499999999995E-2</v>
      </c>
      <c r="F22" s="2" t="s">
        <v>16</v>
      </c>
      <c r="G22" s="3">
        <v>9.851604838709678E-2</v>
      </c>
    </row>
    <row r="23" spans="1:7" x14ac:dyDescent="0.25">
      <c r="A23" s="110">
        <v>45666</v>
      </c>
      <c r="B23" s="116">
        <v>8.7820200000000001E-2</v>
      </c>
      <c r="C23" s="116">
        <v>8.7803999999999993E-2</v>
      </c>
      <c r="D23" s="116">
        <v>8.7836399999999995E-2</v>
      </c>
      <c r="F23" s="2" t="s">
        <v>17</v>
      </c>
      <c r="G23" s="3">
        <v>9.8176154838709617E-2</v>
      </c>
    </row>
    <row r="24" spans="1:7" x14ac:dyDescent="0.25">
      <c r="A24" s="110">
        <v>45667</v>
      </c>
      <c r="B24" s="116">
        <v>8.7229899999999999E-2</v>
      </c>
      <c r="C24" s="116">
        <v>8.7212799999999993E-2</v>
      </c>
      <c r="D24" s="116">
        <v>8.7247000000000005E-2</v>
      </c>
      <c r="F24" s="2" t="s">
        <v>18</v>
      </c>
      <c r="G24" s="3">
        <v>0.10051589333333331</v>
      </c>
    </row>
    <row r="25" spans="1:7" x14ac:dyDescent="0.25">
      <c r="A25" s="110">
        <v>45668</v>
      </c>
      <c r="B25" s="116">
        <v>8.7229899999999999E-2</v>
      </c>
      <c r="C25" s="116">
        <v>8.7212799999999993E-2</v>
      </c>
      <c r="D25" s="116">
        <v>8.7247000000000005E-2</v>
      </c>
      <c r="F25" s="2" t="s">
        <v>19</v>
      </c>
      <c r="G25" s="3">
        <v>9.9690648387096792E-2</v>
      </c>
    </row>
    <row r="26" spans="1:7" x14ac:dyDescent="0.25">
      <c r="A26" s="110">
        <v>45669</v>
      </c>
      <c r="B26" s="116">
        <v>8.7229899999999999E-2</v>
      </c>
      <c r="C26" s="116">
        <v>8.7212799999999993E-2</v>
      </c>
      <c r="D26" s="116">
        <v>8.7247000000000005E-2</v>
      </c>
      <c r="F26" s="2" t="s">
        <v>20</v>
      </c>
      <c r="G26" s="3">
        <v>9.8497609999999985E-2</v>
      </c>
    </row>
    <row r="27" spans="1:7" x14ac:dyDescent="0.25">
      <c r="A27" s="110">
        <v>45670</v>
      </c>
      <c r="B27" s="116">
        <v>8.7274500000000005E-2</v>
      </c>
      <c r="C27" s="116">
        <v>8.7258500000000003E-2</v>
      </c>
      <c r="D27" s="116">
        <v>8.7290499999999993E-2</v>
      </c>
      <c r="F27" s="2" t="s">
        <v>21</v>
      </c>
      <c r="G27" s="3">
        <v>9.9019303225806488E-2</v>
      </c>
    </row>
    <row r="28" spans="1:7" x14ac:dyDescent="0.25">
      <c r="A28" s="110">
        <v>45671</v>
      </c>
      <c r="B28" s="116">
        <v>8.7762699999999999E-2</v>
      </c>
      <c r="C28" s="116">
        <v>8.7749300000000002E-2</v>
      </c>
      <c r="D28" s="116">
        <v>8.7776199999999999E-2</v>
      </c>
      <c r="F28" s="2" t="s">
        <v>9</v>
      </c>
      <c r="G28" s="3">
        <v>9.642894246575337E-2</v>
      </c>
    </row>
    <row r="29" spans="1:7" x14ac:dyDescent="0.25">
      <c r="A29" s="110">
        <v>45672</v>
      </c>
      <c r="B29" s="116">
        <v>8.8322399999999995E-2</v>
      </c>
      <c r="C29" s="116">
        <v>8.8307200000000002E-2</v>
      </c>
      <c r="D29" s="116">
        <v>8.8337600000000002E-2</v>
      </c>
    </row>
    <row r="30" spans="1:7" x14ac:dyDescent="0.25">
      <c r="A30" s="110">
        <v>45673</v>
      </c>
      <c r="B30" s="116">
        <v>8.8042099999999998E-2</v>
      </c>
      <c r="C30" s="116">
        <v>8.8028899999999993E-2</v>
      </c>
      <c r="D30" s="116">
        <v>8.80552E-2</v>
      </c>
    </row>
    <row r="31" spans="1:7" x14ac:dyDescent="0.25">
      <c r="A31" s="110">
        <v>45674</v>
      </c>
      <c r="B31" s="116">
        <v>8.7414099999999995E-2</v>
      </c>
      <c r="C31" s="116">
        <v>8.7399500000000005E-2</v>
      </c>
      <c r="D31" s="116">
        <v>8.7428599999999995E-2</v>
      </c>
    </row>
    <row r="32" spans="1:7" x14ac:dyDescent="0.25">
      <c r="A32" s="110">
        <v>45675</v>
      </c>
      <c r="B32" s="116">
        <v>8.7414099999999995E-2</v>
      </c>
      <c r="C32" s="116">
        <v>8.7399500000000005E-2</v>
      </c>
      <c r="D32" s="116">
        <v>8.7428599999999995E-2</v>
      </c>
    </row>
    <row r="33" spans="1:4" x14ac:dyDescent="0.25">
      <c r="A33" s="110">
        <v>45676</v>
      </c>
      <c r="B33" s="116">
        <v>8.7414099999999995E-2</v>
      </c>
      <c r="C33" s="116">
        <v>8.7399500000000005E-2</v>
      </c>
      <c r="D33" s="116">
        <v>8.7428599999999995E-2</v>
      </c>
    </row>
    <row r="34" spans="1:4" x14ac:dyDescent="0.25">
      <c r="A34" s="110">
        <v>45677</v>
      </c>
      <c r="B34" s="116">
        <v>8.8230100000000006E-2</v>
      </c>
      <c r="C34" s="116">
        <v>8.8198899999999997E-2</v>
      </c>
      <c r="D34" s="116">
        <v>8.8261199999999998E-2</v>
      </c>
    </row>
    <row r="35" spans="1:4" x14ac:dyDescent="0.25">
      <c r="A35" s="110">
        <v>45678</v>
      </c>
      <c r="B35" s="116">
        <v>8.8517899999999997E-2</v>
      </c>
      <c r="C35" s="116">
        <v>8.8502600000000001E-2</v>
      </c>
      <c r="D35" s="116">
        <v>8.8533100000000003E-2</v>
      </c>
    </row>
    <row r="36" spans="1:4" x14ac:dyDescent="0.25">
      <c r="A36" s="110">
        <v>45679</v>
      </c>
      <c r="B36" s="116">
        <v>8.8731099999999993E-2</v>
      </c>
      <c r="C36" s="116">
        <v>8.8716100000000006E-2</v>
      </c>
      <c r="D36" s="116">
        <v>8.8746099999999994E-2</v>
      </c>
    </row>
    <row r="37" spans="1:4" x14ac:dyDescent="0.25">
      <c r="A37" s="110">
        <v>45680</v>
      </c>
      <c r="B37" s="116">
        <v>8.8795700000000005E-2</v>
      </c>
      <c r="C37" s="116">
        <v>8.8779899999999995E-2</v>
      </c>
      <c r="D37" s="116">
        <v>8.8811500000000002E-2</v>
      </c>
    </row>
    <row r="38" spans="1:4" x14ac:dyDescent="0.25">
      <c r="A38" s="110">
        <v>45681</v>
      </c>
      <c r="B38" s="116">
        <v>8.9339500000000002E-2</v>
      </c>
      <c r="C38" s="116">
        <v>8.9323100000000002E-2</v>
      </c>
      <c r="D38" s="116">
        <v>8.9355900000000002E-2</v>
      </c>
    </row>
    <row r="39" spans="1:4" x14ac:dyDescent="0.25">
      <c r="A39" s="110">
        <v>45682</v>
      </c>
      <c r="B39" s="116">
        <v>8.9339500000000002E-2</v>
      </c>
      <c r="C39" s="116">
        <v>8.9323100000000002E-2</v>
      </c>
      <c r="D39" s="116">
        <v>8.9355900000000002E-2</v>
      </c>
    </row>
    <row r="40" spans="1:4" x14ac:dyDescent="0.25">
      <c r="A40" s="110">
        <v>45683</v>
      </c>
      <c r="B40" s="116">
        <v>8.9339500000000002E-2</v>
      </c>
      <c r="C40" s="116">
        <v>8.9323100000000002E-2</v>
      </c>
      <c r="D40" s="116">
        <v>8.9355900000000002E-2</v>
      </c>
    </row>
    <row r="41" spans="1:4" x14ac:dyDescent="0.25">
      <c r="A41" s="110">
        <v>45684</v>
      </c>
      <c r="B41" s="116">
        <v>8.8875399999999993E-2</v>
      </c>
      <c r="C41" s="116">
        <v>8.8858800000000002E-2</v>
      </c>
      <c r="D41" s="116">
        <v>8.8891999999999999E-2</v>
      </c>
    </row>
    <row r="42" spans="1:4" x14ac:dyDescent="0.25">
      <c r="A42" s="110">
        <v>45685</v>
      </c>
      <c r="B42" s="116">
        <v>8.8562500000000002E-2</v>
      </c>
      <c r="C42" s="116">
        <v>8.8545700000000005E-2</v>
      </c>
      <c r="D42" s="116">
        <v>8.8579400000000003E-2</v>
      </c>
    </row>
    <row r="43" spans="1:4" x14ac:dyDescent="0.25">
      <c r="A43" s="110">
        <v>45686</v>
      </c>
      <c r="B43" s="116">
        <v>8.85132E-2</v>
      </c>
      <c r="C43" s="116">
        <v>8.8497099999999995E-2</v>
      </c>
      <c r="D43" s="116">
        <v>8.8529200000000002E-2</v>
      </c>
    </row>
    <row r="44" spans="1:4" x14ac:dyDescent="0.25">
      <c r="A44" s="110">
        <v>45687</v>
      </c>
      <c r="B44" s="116">
        <v>8.8632000000000002E-2</v>
      </c>
      <c r="C44" s="116">
        <v>8.8617100000000004E-2</v>
      </c>
      <c r="D44" s="116">
        <v>8.8646900000000001E-2</v>
      </c>
    </row>
    <row r="45" spans="1:4" x14ac:dyDescent="0.25">
      <c r="A45" s="110">
        <v>45688</v>
      </c>
      <c r="B45" s="116">
        <v>8.8416499999999995E-2</v>
      </c>
      <c r="C45" s="116">
        <v>8.8393799999999995E-2</v>
      </c>
      <c r="D45" s="116">
        <v>8.8439199999999996E-2</v>
      </c>
    </row>
    <row r="46" spans="1:4" x14ac:dyDescent="0.25">
      <c r="A46" s="110">
        <v>45689</v>
      </c>
      <c r="B46" s="116">
        <v>8.8416499999999995E-2</v>
      </c>
      <c r="C46" s="116">
        <v>8.8393799999999995E-2</v>
      </c>
      <c r="D46" s="116">
        <v>8.8439199999999996E-2</v>
      </c>
    </row>
    <row r="47" spans="1:4" x14ac:dyDescent="0.25">
      <c r="A47" s="110">
        <v>45690</v>
      </c>
      <c r="B47" s="116">
        <v>8.8416499999999995E-2</v>
      </c>
      <c r="C47" s="116">
        <v>8.8393799999999995E-2</v>
      </c>
      <c r="D47" s="116">
        <v>8.8439199999999996E-2</v>
      </c>
    </row>
    <row r="48" spans="1:4" x14ac:dyDescent="0.25">
      <c r="A48" s="110">
        <v>45691</v>
      </c>
      <c r="B48" s="116">
        <v>8.76001E-2</v>
      </c>
      <c r="C48" s="116">
        <v>8.7584800000000004E-2</v>
      </c>
      <c r="D48" s="116">
        <v>8.7615499999999999E-2</v>
      </c>
    </row>
    <row r="49" spans="1:4" x14ac:dyDescent="0.25">
      <c r="A49" s="110">
        <v>45692</v>
      </c>
      <c r="B49" s="116">
        <v>8.9038400000000004E-2</v>
      </c>
      <c r="C49" s="116">
        <v>8.9023400000000003E-2</v>
      </c>
      <c r="D49" s="116">
        <v>8.9053499999999994E-2</v>
      </c>
    </row>
    <row r="50" spans="1:4" x14ac:dyDescent="0.25">
      <c r="A50" s="110">
        <v>45693</v>
      </c>
      <c r="B50" s="116">
        <v>8.9154300000000006E-2</v>
      </c>
      <c r="C50" s="116">
        <v>8.9139200000000002E-2</v>
      </c>
      <c r="D50" s="116">
        <v>8.9169399999999996E-2</v>
      </c>
    </row>
    <row r="51" spans="1:4" x14ac:dyDescent="0.25">
      <c r="A51" s="110">
        <v>45694</v>
      </c>
      <c r="B51" s="116">
        <v>8.9189299999999999E-2</v>
      </c>
      <c r="C51" s="116">
        <v>8.91734E-2</v>
      </c>
      <c r="D51" s="116">
        <v>8.9205199999999998E-2</v>
      </c>
    </row>
    <row r="52" spans="1:4" x14ac:dyDescent="0.25">
      <c r="A52" s="110">
        <v>45695</v>
      </c>
      <c r="B52" s="116">
        <v>8.8878600000000002E-2</v>
      </c>
      <c r="C52" s="116">
        <v>8.8863600000000001E-2</v>
      </c>
      <c r="D52" s="116">
        <v>8.8893600000000003E-2</v>
      </c>
    </row>
    <row r="53" spans="1:4" x14ac:dyDescent="0.25">
      <c r="A53" s="110">
        <v>45696</v>
      </c>
      <c r="B53" s="116">
        <v>8.8878600000000002E-2</v>
      </c>
      <c r="C53" s="116">
        <v>8.8863600000000001E-2</v>
      </c>
      <c r="D53" s="116">
        <v>8.8893600000000003E-2</v>
      </c>
    </row>
    <row r="54" spans="1:4" x14ac:dyDescent="0.25">
      <c r="A54" s="110">
        <v>45697</v>
      </c>
      <c r="B54" s="116">
        <v>8.8878600000000002E-2</v>
      </c>
      <c r="C54" s="116">
        <v>8.8863600000000001E-2</v>
      </c>
      <c r="D54" s="116">
        <v>8.8893600000000003E-2</v>
      </c>
    </row>
    <row r="55" spans="1:4" x14ac:dyDescent="0.25">
      <c r="A55" s="110">
        <v>45698</v>
      </c>
      <c r="B55" s="116">
        <v>8.9223499999999997E-2</v>
      </c>
      <c r="C55" s="116">
        <v>8.9209200000000002E-2</v>
      </c>
      <c r="D55" s="116">
        <v>8.9237899999999995E-2</v>
      </c>
    </row>
    <row r="56" spans="1:4" x14ac:dyDescent="0.25">
      <c r="A56" s="110">
        <v>45699</v>
      </c>
      <c r="B56" s="116">
        <v>8.92622E-2</v>
      </c>
      <c r="C56" s="116">
        <v>8.9247400000000005E-2</v>
      </c>
      <c r="D56" s="116">
        <v>8.9276900000000006E-2</v>
      </c>
    </row>
    <row r="57" spans="1:4" x14ac:dyDescent="0.25">
      <c r="A57" s="110">
        <v>45700</v>
      </c>
      <c r="B57" s="116">
        <v>8.8857599999999995E-2</v>
      </c>
      <c r="C57" s="116">
        <v>8.8841500000000004E-2</v>
      </c>
      <c r="D57" s="116">
        <v>8.8873800000000003E-2</v>
      </c>
    </row>
    <row r="58" spans="1:4" x14ac:dyDescent="0.25">
      <c r="A58" s="110">
        <v>45701</v>
      </c>
      <c r="B58" s="116">
        <v>8.9130899999999999E-2</v>
      </c>
      <c r="C58" s="116">
        <v>8.9090000000000003E-2</v>
      </c>
      <c r="D58" s="116">
        <v>8.9171799999999996E-2</v>
      </c>
    </row>
    <row r="59" spans="1:4" x14ac:dyDescent="0.25">
      <c r="A59" s="110">
        <v>45702</v>
      </c>
      <c r="B59" s="116">
        <v>9.0026400000000006E-2</v>
      </c>
      <c r="C59" s="116">
        <v>9.0011400000000005E-2</v>
      </c>
      <c r="D59" s="116">
        <v>9.0041399999999994E-2</v>
      </c>
    </row>
    <row r="60" spans="1:4" x14ac:dyDescent="0.25">
      <c r="A60" s="110">
        <v>45703</v>
      </c>
      <c r="B60" s="116">
        <v>9.0026400000000006E-2</v>
      </c>
      <c r="C60" s="116">
        <v>9.0011400000000005E-2</v>
      </c>
      <c r="D60" s="116">
        <v>9.0041399999999994E-2</v>
      </c>
    </row>
    <row r="61" spans="1:4" x14ac:dyDescent="0.25">
      <c r="A61" s="110">
        <v>45704</v>
      </c>
      <c r="B61" s="116">
        <v>9.0026400000000006E-2</v>
      </c>
      <c r="C61" s="116">
        <v>9.0011400000000005E-2</v>
      </c>
      <c r="D61" s="116">
        <v>9.0041399999999994E-2</v>
      </c>
    </row>
    <row r="62" spans="1:4" x14ac:dyDescent="0.25">
      <c r="A62" s="110">
        <v>45705</v>
      </c>
      <c r="B62" s="116">
        <v>9.0054700000000001E-2</v>
      </c>
      <c r="C62" s="116">
        <v>9.0040599999999998E-2</v>
      </c>
      <c r="D62" s="116">
        <v>9.0068899999999993E-2</v>
      </c>
    </row>
    <row r="63" spans="1:4" x14ac:dyDescent="0.25">
      <c r="A63" s="110">
        <v>45706</v>
      </c>
      <c r="B63" s="116">
        <v>8.9590000000000003E-2</v>
      </c>
      <c r="C63" s="116">
        <v>8.9577599999999993E-2</v>
      </c>
      <c r="D63" s="116">
        <v>8.9602500000000002E-2</v>
      </c>
    </row>
    <row r="64" spans="1:4" x14ac:dyDescent="0.25">
      <c r="A64" s="110">
        <v>45707</v>
      </c>
      <c r="B64" s="116">
        <v>8.9849999999999999E-2</v>
      </c>
      <c r="C64" s="116">
        <v>8.9849999999999999E-2</v>
      </c>
      <c r="D64" s="116">
        <v>8.9849999999999999E-2</v>
      </c>
    </row>
    <row r="65" spans="1:4" x14ac:dyDescent="0.25">
      <c r="A65" s="110">
        <v>45708</v>
      </c>
      <c r="B65" s="116">
        <v>9.0114799999999995E-2</v>
      </c>
      <c r="C65" s="116">
        <v>9.0100600000000003E-2</v>
      </c>
      <c r="D65" s="116">
        <v>9.0129000000000001E-2</v>
      </c>
    </row>
    <row r="66" spans="1:4" x14ac:dyDescent="0.25">
      <c r="A66" s="110">
        <v>45709</v>
      </c>
      <c r="B66" s="116">
        <v>8.9764899999999995E-2</v>
      </c>
      <c r="C66" s="116">
        <v>8.9752100000000001E-2</v>
      </c>
      <c r="D66" s="116">
        <v>8.9777800000000005E-2</v>
      </c>
    </row>
    <row r="67" spans="1:4" x14ac:dyDescent="0.25">
      <c r="A67" s="110">
        <v>45710</v>
      </c>
      <c r="B67" s="116">
        <v>8.9764899999999995E-2</v>
      </c>
      <c r="C67" s="116">
        <v>8.9752100000000001E-2</v>
      </c>
      <c r="D67" s="116">
        <v>8.9777800000000005E-2</v>
      </c>
    </row>
    <row r="68" spans="1:4" x14ac:dyDescent="0.25">
      <c r="A68" s="110">
        <v>45711</v>
      </c>
      <c r="B68" s="116">
        <v>8.9764899999999995E-2</v>
      </c>
      <c r="C68" s="116">
        <v>8.9752100000000001E-2</v>
      </c>
      <c r="D68" s="116">
        <v>8.9777800000000005E-2</v>
      </c>
    </row>
    <row r="69" spans="1:4" x14ac:dyDescent="0.25">
      <c r="A69" s="110">
        <v>45712</v>
      </c>
      <c r="B69" s="116">
        <v>9.0000899999999995E-2</v>
      </c>
      <c r="C69" s="116">
        <v>8.99871E-2</v>
      </c>
      <c r="D69" s="116">
        <v>9.00146E-2</v>
      </c>
    </row>
    <row r="70" spans="1:4" x14ac:dyDescent="0.25">
      <c r="A70" s="110">
        <v>45713</v>
      </c>
      <c r="B70" s="116">
        <v>8.9986700000000003E-2</v>
      </c>
      <c r="C70" s="116">
        <v>8.9972499999999997E-2</v>
      </c>
      <c r="D70" s="116">
        <v>9.0000899999999995E-2</v>
      </c>
    </row>
    <row r="71" spans="1:4" x14ac:dyDescent="0.25">
      <c r="A71" s="110">
        <v>45714</v>
      </c>
      <c r="B71" s="116">
        <v>8.9708999999999997E-2</v>
      </c>
      <c r="C71" s="116">
        <v>8.9694899999999994E-2</v>
      </c>
      <c r="D71" s="116">
        <v>8.97231E-2</v>
      </c>
    </row>
    <row r="72" spans="1:4" x14ac:dyDescent="0.25">
      <c r="A72" s="110">
        <v>45715</v>
      </c>
      <c r="B72" s="116">
        <v>8.9046399999999998E-2</v>
      </c>
      <c r="C72" s="116">
        <v>8.9031299999999994E-2</v>
      </c>
      <c r="D72" s="116">
        <v>8.9061399999999999E-2</v>
      </c>
    </row>
    <row r="73" spans="1:4" x14ac:dyDescent="0.25">
      <c r="A73" s="110">
        <v>45716</v>
      </c>
      <c r="B73" s="116">
        <v>8.8830000000000006E-2</v>
      </c>
      <c r="C73" s="116">
        <v>8.8830000000000006E-2</v>
      </c>
      <c r="D73" s="116">
        <v>8.8830000000000006E-2</v>
      </c>
    </row>
    <row r="74" spans="1:4" x14ac:dyDescent="0.25">
      <c r="A74" s="110">
        <v>45717</v>
      </c>
      <c r="B74" s="116">
        <v>8.8830000000000006E-2</v>
      </c>
      <c r="C74" s="116">
        <v>8.8830000000000006E-2</v>
      </c>
      <c r="D74" s="116">
        <v>8.8830000000000006E-2</v>
      </c>
    </row>
    <row r="75" spans="1:4" x14ac:dyDescent="0.25">
      <c r="A75" s="110">
        <v>45718</v>
      </c>
      <c r="B75" s="116">
        <v>8.8830000000000006E-2</v>
      </c>
      <c r="C75" s="116">
        <v>8.8830000000000006E-2</v>
      </c>
      <c r="D75" s="116">
        <v>8.8830000000000006E-2</v>
      </c>
    </row>
    <row r="76" spans="1:4" x14ac:dyDescent="0.25">
      <c r="A76" s="110">
        <v>45719</v>
      </c>
      <c r="B76" s="116">
        <v>8.9272500000000005E-2</v>
      </c>
      <c r="C76" s="116">
        <v>8.9252200000000004E-2</v>
      </c>
      <c r="D76" s="116">
        <v>8.9292800000000006E-2</v>
      </c>
    </row>
    <row r="77" spans="1:4" x14ac:dyDescent="0.25">
      <c r="A77" s="110">
        <v>45720</v>
      </c>
      <c r="B77" s="116">
        <v>8.9620099999999994E-2</v>
      </c>
      <c r="C77" s="116">
        <v>8.9603299999999997E-2</v>
      </c>
      <c r="D77" s="116">
        <v>8.9636999999999994E-2</v>
      </c>
    </row>
    <row r="78" spans="1:4" x14ac:dyDescent="0.25">
      <c r="A78" s="110">
        <v>45721</v>
      </c>
      <c r="B78" s="116">
        <v>9.1540300000000005E-2</v>
      </c>
      <c r="C78" s="116">
        <v>9.15189E-2</v>
      </c>
      <c r="D78" s="116">
        <v>9.1561600000000007E-2</v>
      </c>
    </row>
    <row r="79" spans="1:4" x14ac:dyDescent="0.25">
      <c r="A79" s="110">
        <v>45722</v>
      </c>
      <c r="B79" s="116">
        <v>9.1804999999999998E-2</v>
      </c>
      <c r="C79" s="116">
        <v>9.1789399999999993E-2</v>
      </c>
      <c r="D79" s="116">
        <v>9.1820600000000002E-2</v>
      </c>
    </row>
    <row r="80" spans="1:4" x14ac:dyDescent="0.25">
      <c r="A80" s="110">
        <v>45723</v>
      </c>
      <c r="B80" s="116">
        <v>9.2136999999999997E-2</v>
      </c>
      <c r="C80" s="116">
        <v>9.2120800000000003E-2</v>
      </c>
      <c r="D80" s="116">
        <v>9.2153100000000002E-2</v>
      </c>
    </row>
    <row r="81" spans="1:4" x14ac:dyDescent="0.25">
      <c r="A81" s="110">
        <v>45724</v>
      </c>
      <c r="B81" s="116">
        <v>9.2136999999999997E-2</v>
      </c>
      <c r="C81" s="116">
        <v>9.2120800000000003E-2</v>
      </c>
      <c r="D81" s="116">
        <v>9.2153100000000002E-2</v>
      </c>
    </row>
    <row r="82" spans="1:4" x14ac:dyDescent="0.25">
      <c r="A82" s="110">
        <v>45725</v>
      </c>
      <c r="B82" s="116">
        <v>9.2136999999999997E-2</v>
      </c>
      <c r="C82" s="116">
        <v>9.2120800000000003E-2</v>
      </c>
      <c r="D82" s="116">
        <v>9.2153100000000002E-2</v>
      </c>
    </row>
    <row r="83" spans="1:4" x14ac:dyDescent="0.25">
      <c r="A83" s="110">
        <v>45726</v>
      </c>
      <c r="B83" s="116">
        <v>9.2711000000000002E-2</v>
      </c>
      <c r="C83" s="116">
        <v>9.2693800000000007E-2</v>
      </c>
      <c r="D83" s="116">
        <v>9.2728199999999997E-2</v>
      </c>
    </row>
    <row r="84" spans="1:4" x14ac:dyDescent="0.25">
      <c r="A84" s="110">
        <v>45727</v>
      </c>
      <c r="B84" s="116">
        <v>9.4166799999999995E-2</v>
      </c>
      <c r="C84" s="116">
        <v>9.4150399999999995E-2</v>
      </c>
      <c r="D84" s="116">
        <v>9.4183199999999995E-2</v>
      </c>
    </row>
    <row r="85" spans="1:4" x14ac:dyDescent="0.25">
      <c r="A85" s="110">
        <v>45728</v>
      </c>
      <c r="B85" s="116">
        <v>9.4018500000000005E-2</v>
      </c>
      <c r="C85" s="116">
        <v>9.4001699999999994E-2</v>
      </c>
      <c r="D85" s="116">
        <v>9.4035300000000002E-2</v>
      </c>
    </row>
    <row r="86" spans="1:4" x14ac:dyDescent="0.25">
      <c r="A86" s="110">
        <v>45729</v>
      </c>
      <c r="B86" s="116">
        <v>9.3544000000000002E-2</v>
      </c>
      <c r="C86" s="116">
        <v>9.3528700000000006E-2</v>
      </c>
      <c r="D86" s="116">
        <v>9.3559299999999998E-2</v>
      </c>
    </row>
    <row r="87" spans="1:4" x14ac:dyDescent="0.25">
      <c r="A87" s="110">
        <v>45730</v>
      </c>
      <c r="B87" s="116">
        <v>9.3927499999999997E-2</v>
      </c>
      <c r="C87" s="116">
        <v>9.3908099999999994E-2</v>
      </c>
      <c r="D87" s="116">
        <v>9.39469E-2</v>
      </c>
    </row>
    <row r="88" spans="1:4" x14ac:dyDescent="0.25">
      <c r="A88" s="110">
        <v>45731</v>
      </c>
      <c r="B88" s="116">
        <v>9.3927499999999997E-2</v>
      </c>
      <c r="C88" s="116">
        <v>9.3908099999999994E-2</v>
      </c>
      <c r="D88" s="116">
        <v>9.39469E-2</v>
      </c>
    </row>
    <row r="89" spans="1:4" x14ac:dyDescent="0.25">
      <c r="A89" s="110">
        <v>45732</v>
      </c>
      <c r="B89" s="116">
        <v>9.3927499999999997E-2</v>
      </c>
      <c r="C89" s="116">
        <v>9.3908099999999994E-2</v>
      </c>
      <c r="D89" s="116">
        <v>9.39469E-2</v>
      </c>
    </row>
    <row r="90" spans="1:4" x14ac:dyDescent="0.25">
      <c r="A90" s="110">
        <v>45733</v>
      </c>
      <c r="B90" s="116">
        <v>9.4922500000000007E-2</v>
      </c>
      <c r="C90" s="116">
        <v>9.4907199999999997E-2</v>
      </c>
      <c r="D90" s="116">
        <v>9.4937900000000006E-2</v>
      </c>
    </row>
    <row r="91" spans="1:4" x14ac:dyDescent="0.25">
      <c r="A91" s="110">
        <v>45734</v>
      </c>
      <c r="B91" s="116">
        <v>9.47876E-2</v>
      </c>
      <c r="C91" s="116">
        <v>9.4766000000000003E-2</v>
      </c>
      <c r="D91" s="116">
        <v>9.4809099999999993E-2</v>
      </c>
    </row>
    <row r="92" spans="1:4" x14ac:dyDescent="0.25">
      <c r="A92" s="110">
        <v>45735</v>
      </c>
      <c r="B92" s="116">
        <v>9.4623399999999996E-2</v>
      </c>
      <c r="C92" s="116">
        <v>9.4597500000000001E-2</v>
      </c>
      <c r="D92" s="116">
        <v>9.4649399999999995E-2</v>
      </c>
    </row>
    <row r="93" spans="1:4" x14ac:dyDescent="0.25">
      <c r="A93" s="110">
        <v>45736</v>
      </c>
      <c r="B93" s="116">
        <v>9.4772800000000004E-2</v>
      </c>
      <c r="C93" s="116">
        <v>9.4755199999999998E-2</v>
      </c>
      <c r="D93" s="116">
        <v>9.4790299999999994E-2</v>
      </c>
    </row>
    <row r="94" spans="1:4" x14ac:dyDescent="0.25">
      <c r="A94" s="110">
        <v>45737</v>
      </c>
      <c r="B94" s="116">
        <v>9.4985200000000006E-2</v>
      </c>
      <c r="C94" s="116">
        <v>9.4961299999999998E-2</v>
      </c>
      <c r="D94" s="116">
        <v>9.5009099999999999E-2</v>
      </c>
    </row>
    <row r="95" spans="1:4" x14ac:dyDescent="0.25">
      <c r="A95" s="110">
        <v>45738</v>
      </c>
      <c r="B95" s="116">
        <v>9.4985200000000006E-2</v>
      </c>
      <c r="C95" s="116">
        <v>9.4961299999999998E-2</v>
      </c>
      <c r="D95" s="116">
        <v>9.5009099999999999E-2</v>
      </c>
    </row>
    <row r="96" spans="1:4" x14ac:dyDescent="0.25">
      <c r="A96" s="110">
        <v>45739</v>
      </c>
      <c r="B96" s="116">
        <v>9.4985200000000006E-2</v>
      </c>
      <c r="C96" s="116">
        <v>9.4961299999999998E-2</v>
      </c>
      <c r="D96" s="116">
        <v>9.5009099999999999E-2</v>
      </c>
    </row>
    <row r="97" spans="1:4" x14ac:dyDescent="0.25">
      <c r="A97" s="110">
        <v>45740</v>
      </c>
      <c r="B97" s="116">
        <v>9.5158699999999999E-2</v>
      </c>
      <c r="C97" s="116">
        <v>9.5138399999999998E-2</v>
      </c>
      <c r="D97" s="116">
        <v>9.5179100000000003E-2</v>
      </c>
    </row>
    <row r="98" spans="1:4" x14ac:dyDescent="0.25">
      <c r="A98" s="110">
        <v>45741</v>
      </c>
      <c r="B98" s="116">
        <v>9.5176399999999994E-2</v>
      </c>
      <c r="C98" s="116">
        <v>9.5158300000000001E-2</v>
      </c>
      <c r="D98" s="116">
        <v>9.5194500000000001E-2</v>
      </c>
    </row>
    <row r="99" spans="1:4" x14ac:dyDescent="0.25">
      <c r="A99" s="110">
        <v>45742</v>
      </c>
      <c r="B99" s="116">
        <v>9.4681199999999993E-2</v>
      </c>
      <c r="C99" s="116">
        <v>9.46602E-2</v>
      </c>
      <c r="D99" s="116">
        <v>9.4702300000000003E-2</v>
      </c>
    </row>
    <row r="100" spans="1:4" x14ac:dyDescent="0.25">
      <c r="A100" s="110">
        <v>45743</v>
      </c>
      <c r="B100" s="116">
        <v>9.5357499999999998E-2</v>
      </c>
      <c r="C100" s="116">
        <v>9.5342499999999997E-2</v>
      </c>
      <c r="D100" s="116">
        <v>9.5372499999999999E-2</v>
      </c>
    </row>
    <row r="101" spans="1:4" x14ac:dyDescent="0.25">
      <c r="A101" s="110">
        <v>45744</v>
      </c>
      <c r="B101" s="116">
        <v>9.5361100000000004E-2</v>
      </c>
      <c r="C101" s="116">
        <v>9.5339699999999999E-2</v>
      </c>
      <c r="D101" s="116">
        <v>9.5382499999999995E-2</v>
      </c>
    </row>
    <row r="102" spans="1:4" x14ac:dyDescent="0.25">
      <c r="A102" s="110">
        <v>45745</v>
      </c>
      <c r="B102" s="116">
        <v>9.5361100000000004E-2</v>
      </c>
      <c r="C102" s="116">
        <v>9.5339699999999999E-2</v>
      </c>
      <c r="D102" s="116">
        <v>9.5382499999999995E-2</v>
      </c>
    </row>
    <row r="103" spans="1:4" x14ac:dyDescent="0.25">
      <c r="A103" s="110">
        <v>45746</v>
      </c>
      <c r="B103" s="116">
        <v>9.5361100000000004E-2</v>
      </c>
      <c r="C103" s="116">
        <v>9.5339699999999999E-2</v>
      </c>
      <c r="D103" s="116">
        <v>9.5382499999999995E-2</v>
      </c>
    </row>
    <row r="104" spans="1:4" x14ac:dyDescent="0.25">
      <c r="A104" s="110">
        <v>45747</v>
      </c>
      <c r="B104" s="116">
        <v>9.5128000000000004E-2</v>
      </c>
      <c r="C104" s="116">
        <v>9.5109399999999997E-2</v>
      </c>
      <c r="D104" s="116">
        <v>9.5146499999999995E-2</v>
      </c>
    </row>
    <row r="105" spans="1:4" x14ac:dyDescent="0.25">
      <c r="A105" s="110">
        <v>45748</v>
      </c>
      <c r="B105" s="116">
        <v>9.5502699999999996E-2</v>
      </c>
      <c r="C105" s="116">
        <v>9.54845E-2</v>
      </c>
      <c r="D105" s="116">
        <v>9.5520999999999995E-2</v>
      </c>
    </row>
    <row r="106" spans="1:4" x14ac:dyDescent="0.25">
      <c r="A106" s="110">
        <v>45749</v>
      </c>
      <c r="B106" s="116">
        <v>9.6140400000000001E-2</v>
      </c>
      <c r="C106" s="116">
        <v>9.6121399999999996E-2</v>
      </c>
      <c r="D106" s="116">
        <v>9.6159300000000003E-2</v>
      </c>
    </row>
    <row r="107" spans="1:4" x14ac:dyDescent="0.25">
      <c r="A107" s="110">
        <v>45750</v>
      </c>
      <c r="B107" s="116">
        <v>9.6794599999999995E-2</v>
      </c>
      <c r="C107" s="116">
        <v>9.6771599999999999E-2</v>
      </c>
      <c r="D107" s="116">
        <v>9.6817600000000004E-2</v>
      </c>
    </row>
    <row r="108" spans="1:4" x14ac:dyDescent="0.25">
      <c r="A108" s="110">
        <v>45751</v>
      </c>
      <c r="B108" s="116">
        <v>9.2941899999999994E-2</v>
      </c>
      <c r="C108" s="116">
        <v>9.2915999999999999E-2</v>
      </c>
      <c r="D108" s="116">
        <v>9.2967900000000006E-2</v>
      </c>
    </row>
    <row r="109" spans="1:4" x14ac:dyDescent="0.25">
      <c r="A109" s="110">
        <v>45752</v>
      </c>
      <c r="B109" s="116">
        <v>9.2941899999999994E-2</v>
      </c>
      <c r="C109" s="116">
        <v>9.2915999999999999E-2</v>
      </c>
      <c r="D109" s="116">
        <v>9.2967900000000006E-2</v>
      </c>
    </row>
    <row r="110" spans="1:4" x14ac:dyDescent="0.25">
      <c r="A110" s="110">
        <v>45753</v>
      </c>
      <c r="B110" s="116">
        <v>9.2941899999999994E-2</v>
      </c>
      <c r="C110" s="116">
        <v>9.2915999999999999E-2</v>
      </c>
      <c r="D110" s="116">
        <v>9.2967900000000006E-2</v>
      </c>
    </row>
    <row r="111" spans="1:4" x14ac:dyDescent="0.25">
      <c r="A111" s="110">
        <v>45754</v>
      </c>
      <c r="B111" s="116">
        <v>9.1101600000000005E-2</v>
      </c>
      <c r="C111" s="116">
        <v>9.1061400000000001E-2</v>
      </c>
      <c r="D111" s="116">
        <v>9.1141899999999998E-2</v>
      </c>
    </row>
    <row r="112" spans="1:4" x14ac:dyDescent="0.25">
      <c r="A112" s="110">
        <v>45755</v>
      </c>
      <c r="B112" s="116">
        <v>9.1372599999999998E-2</v>
      </c>
      <c r="C112" s="116">
        <v>9.1335799999999995E-2</v>
      </c>
      <c r="D112" s="116">
        <v>9.1409299999999999E-2</v>
      </c>
    </row>
    <row r="113" spans="1:4" x14ac:dyDescent="0.25">
      <c r="A113" s="110">
        <v>45756</v>
      </c>
      <c r="B113" s="116">
        <v>9.2597200000000005E-2</v>
      </c>
      <c r="C113" s="116">
        <v>9.2421400000000001E-2</v>
      </c>
      <c r="D113" s="116">
        <v>9.2772900000000005E-2</v>
      </c>
    </row>
    <row r="114" spans="1:4" x14ac:dyDescent="0.25">
      <c r="A114" s="110">
        <v>45757</v>
      </c>
      <c r="B114" s="116">
        <v>9.2912599999999998E-2</v>
      </c>
      <c r="C114" s="116">
        <v>9.2857400000000007E-2</v>
      </c>
      <c r="D114" s="116">
        <v>9.2967900000000006E-2</v>
      </c>
    </row>
    <row r="115" spans="1:4" x14ac:dyDescent="0.25">
      <c r="A115" s="110">
        <v>45758</v>
      </c>
      <c r="B115" s="116">
        <v>9.3841599999999997E-2</v>
      </c>
      <c r="C115" s="116">
        <v>9.3777799999999994E-2</v>
      </c>
      <c r="D115" s="116">
        <v>9.3905500000000003E-2</v>
      </c>
    </row>
    <row r="116" spans="1:4" x14ac:dyDescent="0.25">
      <c r="A116" s="110">
        <v>45759</v>
      </c>
      <c r="B116" s="116">
        <v>9.3841599999999997E-2</v>
      </c>
      <c r="C116" s="116">
        <v>9.3777799999999994E-2</v>
      </c>
      <c r="D116" s="116">
        <v>9.3905500000000003E-2</v>
      </c>
    </row>
    <row r="117" spans="1:4" x14ac:dyDescent="0.25">
      <c r="A117" s="110">
        <v>45760</v>
      </c>
      <c r="B117" s="116">
        <v>9.3841599999999997E-2</v>
      </c>
      <c r="C117" s="116">
        <v>9.3777799999999994E-2</v>
      </c>
      <c r="D117" s="116">
        <v>9.3905500000000003E-2</v>
      </c>
    </row>
    <row r="118" spans="1:4" x14ac:dyDescent="0.25">
      <c r="A118" s="110">
        <v>45761</v>
      </c>
      <c r="B118" s="116">
        <v>9.4532199999999997E-2</v>
      </c>
      <c r="C118" s="116">
        <v>9.4492900000000005E-2</v>
      </c>
      <c r="D118" s="116">
        <v>9.4571500000000003E-2</v>
      </c>
    </row>
    <row r="119" spans="1:4" x14ac:dyDescent="0.25">
      <c r="A119" s="110">
        <v>45762</v>
      </c>
      <c r="B119" s="116">
        <v>9.3869800000000003E-2</v>
      </c>
      <c r="C119" s="116">
        <v>9.3843800000000005E-2</v>
      </c>
      <c r="D119" s="116">
        <v>9.3895800000000001E-2</v>
      </c>
    </row>
    <row r="120" spans="1:4" x14ac:dyDescent="0.25">
      <c r="A120" s="110">
        <v>45763</v>
      </c>
      <c r="B120" s="116">
        <v>9.4511200000000004E-2</v>
      </c>
      <c r="C120" s="116">
        <v>9.4463400000000003E-2</v>
      </c>
      <c r="D120" s="116">
        <v>9.4559000000000004E-2</v>
      </c>
    </row>
    <row r="121" spans="1:4" x14ac:dyDescent="0.25">
      <c r="A121" s="110">
        <v>45764</v>
      </c>
      <c r="B121" s="116">
        <v>9.5433500000000004E-2</v>
      </c>
      <c r="C121" s="116">
        <v>9.5398899999999995E-2</v>
      </c>
      <c r="D121" s="116">
        <v>9.54681E-2</v>
      </c>
    </row>
    <row r="122" spans="1:4" x14ac:dyDescent="0.25">
      <c r="A122" s="110">
        <v>45765</v>
      </c>
      <c r="B122" s="116">
        <v>9.5383099999999998E-2</v>
      </c>
      <c r="C122" s="116">
        <v>9.5277100000000003E-2</v>
      </c>
      <c r="D122" s="116">
        <v>9.5489000000000004E-2</v>
      </c>
    </row>
    <row r="123" spans="1:4" x14ac:dyDescent="0.25">
      <c r="A123" s="110">
        <v>45766</v>
      </c>
      <c r="B123" s="116">
        <v>9.5383099999999998E-2</v>
      </c>
      <c r="C123" s="116">
        <v>9.5277100000000003E-2</v>
      </c>
      <c r="D123" s="116">
        <v>9.5489000000000004E-2</v>
      </c>
    </row>
    <row r="124" spans="1:4" x14ac:dyDescent="0.25">
      <c r="A124" s="110">
        <v>45767</v>
      </c>
      <c r="B124" s="116">
        <v>9.5383099999999998E-2</v>
      </c>
      <c r="C124" s="116">
        <v>9.5277100000000003E-2</v>
      </c>
      <c r="D124" s="116">
        <v>9.5489000000000004E-2</v>
      </c>
    </row>
    <row r="125" spans="1:4" x14ac:dyDescent="0.25">
      <c r="A125" s="110">
        <v>45768</v>
      </c>
      <c r="B125" s="116">
        <v>9.6334400000000001E-2</v>
      </c>
      <c r="C125" s="116">
        <v>9.6301999999999999E-2</v>
      </c>
      <c r="D125" s="116">
        <v>9.6366900000000005E-2</v>
      </c>
    </row>
    <row r="126" spans="1:4" x14ac:dyDescent="0.25">
      <c r="A126" s="110">
        <v>45769</v>
      </c>
      <c r="B126" s="116">
        <v>9.6218600000000001E-2</v>
      </c>
      <c r="C126" s="116">
        <v>9.6192600000000003E-2</v>
      </c>
      <c r="D126" s="116">
        <v>9.6244499999999997E-2</v>
      </c>
    </row>
    <row r="127" spans="1:4" x14ac:dyDescent="0.25">
      <c r="A127" s="110">
        <v>45770</v>
      </c>
      <c r="B127" s="116">
        <v>9.5000100000000004E-2</v>
      </c>
      <c r="C127" s="116">
        <v>9.4978400000000004E-2</v>
      </c>
      <c r="D127" s="116">
        <v>9.5021800000000003E-2</v>
      </c>
    </row>
    <row r="128" spans="1:4" x14ac:dyDescent="0.25">
      <c r="A128" s="110">
        <v>45771</v>
      </c>
      <c r="B128" s="116">
        <v>9.6073400000000003E-2</v>
      </c>
      <c r="C128" s="116">
        <v>9.6047599999999997E-2</v>
      </c>
      <c r="D128" s="116">
        <v>9.6099299999999999E-2</v>
      </c>
    </row>
    <row r="129" spans="1:4" x14ac:dyDescent="0.25">
      <c r="A129" s="110">
        <v>45772</v>
      </c>
      <c r="B129" s="116">
        <v>9.5872600000000002E-2</v>
      </c>
      <c r="C129" s="116">
        <v>9.5844100000000002E-2</v>
      </c>
      <c r="D129" s="116">
        <v>9.5901100000000003E-2</v>
      </c>
    </row>
    <row r="130" spans="1:4" x14ac:dyDescent="0.25">
      <c r="A130" s="110">
        <v>45773</v>
      </c>
      <c r="B130" s="116">
        <v>9.5872600000000002E-2</v>
      </c>
      <c r="C130" s="116">
        <v>9.5844100000000002E-2</v>
      </c>
      <c r="D130" s="116">
        <v>9.5901100000000003E-2</v>
      </c>
    </row>
    <row r="131" spans="1:4" x14ac:dyDescent="0.25">
      <c r="A131" s="110">
        <v>45774</v>
      </c>
      <c r="B131" s="116">
        <v>9.5872600000000002E-2</v>
      </c>
      <c r="C131" s="116">
        <v>9.5844100000000002E-2</v>
      </c>
      <c r="D131" s="116">
        <v>9.5901100000000003E-2</v>
      </c>
    </row>
    <row r="132" spans="1:4" x14ac:dyDescent="0.25">
      <c r="A132" s="110">
        <v>45775</v>
      </c>
      <c r="B132" s="116">
        <v>9.6619700000000003E-2</v>
      </c>
      <c r="C132" s="116">
        <v>9.6595E-2</v>
      </c>
      <c r="D132" s="116">
        <v>9.6644499999999994E-2</v>
      </c>
    </row>
    <row r="133" spans="1:4" x14ac:dyDescent="0.25">
      <c r="A133" s="110">
        <v>45776</v>
      </c>
      <c r="B133" s="116">
        <v>9.6379500000000007E-2</v>
      </c>
      <c r="C133" s="116">
        <v>9.6352099999999996E-2</v>
      </c>
      <c r="D133" s="116">
        <v>9.6406900000000004E-2</v>
      </c>
    </row>
    <row r="134" spans="1:4" x14ac:dyDescent="0.25">
      <c r="A134" s="110">
        <v>45777</v>
      </c>
      <c r="B134" s="116">
        <v>9.6160300000000004E-2</v>
      </c>
      <c r="C134" s="116">
        <v>9.6122399999999997E-2</v>
      </c>
      <c r="D134" s="116">
        <v>9.6198199999999998E-2</v>
      </c>
    </row>
    <row r="135" spans="1:4" x14ac:dyDescent="0.25">
      <c r="A135" s="110">
        <v>45778</v>
      </c>
      <c r="B135" s="116">
        <v>9.5818399999999998E-2</v>
      </c>
      <c r="C135" s="116">
        <v>9.5792699999999995E-2</v>
      </c>
      <c r="D135" s="116">
        <v>9.5844100000000002E-2</v>
      </c>
    </row>
    <row r="136" spans="1:4" x14ac:dyDescent="0.25">
      <c r="A136" s="110">
        <v>45779</v>
      </c>
      <c r="B136" s="116">
        <v>9.6391500000000005E-2</v>
      </c>
      <c r="C136" s="116">
        <v>9.6371600000000002E-2</v>
      </c>
      <c r="D136" s="116">
        <v>9.6411499999999997E-2</v>
      </c>
    </row>
    <row r="137" spans="1:4" x14ac:dyDescent="0.25">
      <c r="A137" s="110">
        <v>45780</v>
      </c>
      <c r="B137" s="116">
        <v>9.6391500000000005E-2</v>
      </c>
      <c r="C137" s="116">
        <v>9.6371600000000002E-2</v>
      </c>
      <c r="D137" s="116">
        <v>9.6411499999999997E-2</v>
      </c>
    </row>
    <row r="138" spans="1:4" x14ac:dyDescent="0.25">
      <c r="A138" s="110">
        <v>45781</v>
      </c>
      <c r="B138" s="116">
        <v>9.6391500000000005E-2</v>
      </c>
      <c r="C138" s="116">
        <v>9.6371600000000002E-2</v>
      </c>
      <c r="D138" s="116">
        <v>9.6411499999999997E-2</v>
      </c>
    </row>
    <row r="139" spans="1:4" x14ac:dyDescent="0.25">
      <c r="A139" s="110">
        <v>45782</v>
      </c>
      <c r="B139" s="116">
        <v>9.6152399999999999E-2</v>
      </c>
      <c r="C139" s="116">
        <v>9.6134399999999995E-2</v>
      </c>
      <c r="D139" s="116">
        <v>9.6170400000000003E-2</v>
      </c>
    </row>
    <row r="140" spans="1:4" x14ac:dyDescent="0.25">
      <c r="A140" s="110">
        <v>45783</v>
      </c>
      <c r="B140" s="116">
        <v>9.73667E-2</v>
      </c>
      <c r="C140" s="116">
        <v>9.7345299999999996E-2</v>
      </c>
      <c r="D140" s="116">
        <v>9.7388000000000002E-2</v>
      </c>
    </row>
    <row r="141" spans="1:4" x14ac:dyDescent="0.25">
      <c r="A141" s="110">
        <v>45784</v>
      </c>
      <c r="B141" s="116">
        <v>9.6869200000000003E-2</v>
      </c>
      <c r="C141" s="116">
        <v>9.6818500000000002E-2</v>
      </c>
      <c r="D141" s="116">
        <v>9.69198E-2</v>
      </c>
    </row>
    <row r="142" spans="1:4" x14ac:dyDescent="0.25">
      <c r="A142" s="110">
        <v>45785</v>
      </c>
      <c r="B142" s="116">
        <v>9.5839599999999997E-2</v>
      </c>
      <c r="C142" s="116">
        <v>9.5812900000000006E-2</v>
      </c>
      <c r="D142" s="116">
        <v>9.5866199999999999E-2</v>
      </c>
    </row>
    <row r="143" spans="1:4" x14ac:dyDescent="0.25">
      <c r="A143" s="110">
        <v>45786</v>
      </c>
      <c r="B143" s="116">
        <v>9.6589400000000006E-2</v>
      </c>
      <c r="C143" s="116">
        <v>9.6567899999999998E-2</v>
      </c>
      <c r="D143" s="116">
        <v>9.6610799999999997E-2</v>
      </c>
    </row>
    <row r="144" spans="1:4" x14ac:dyDescent="0.25">
      <c r="A144" s="110">
        <v>45787</v>
      </c>
      <c r="B144" s="116">
        <v>9.6589400000000006E-2</v>
      </c>
      <c r="C144" s="116">
        <v>9.6567899999999998E-2</v>
      </c>
      <c r="D144" s="116">
        <v>9.6610799999999997E-2</v>
      </c>
    </row>
    <row r="145" spans="1:4" x14ac:dyDescent="0.25">
      <c r="A145" s="110">
        <v>45788</v>
      </c>
      <c r="B145" s="116">
        <v>9.6589400000000006E-2</v>
      </c>
      <c r="C145" s="116">
        <v>9.6567899999999998E-2</v>
      </c>
      <c r="D145" s="116">
        <v>9.6610799999999997E-2</v>
      </c>
    </row>
    <row r="146" spans="1:4" x14ac:dyDescent="0.25">
      <c r="A146" s="110">
        <v>45789</v>
      </c>
      <c r="B146" s="116">
        <v>9.5733100000000002E-2</v>
      </c>
      <c r="C146" s="116">
        <v>9.5710199999999995E-2</v>
      </c>
      <c r="D146" s="116">
        <v>9.5755999999999994E-2</v>
      </c>
    </row>
    <row r="147" spans="1:4" x14ac:dyDescent="0.25">
      <c r="A147" s="110">
        <v>45790</v>
      </c>
      <c r="B147" s="116">
        <v>9.6553E-2</v>
      </c>
      <c r="C147" s="116">
        <v>9.6536200000000003E-2</v>
      </c>
      <c r="D147" s="116">
        <v>9.6569799999999997E-2</v>
      </c>
    </row>
    <row r="148" spans="1:4" x14ac:dyDescent="0.25">
      <c r="A148" s="110">
        <v>45791</v>
      </c>
      <c r="B148" s="116">
        <v>9.6263500000000002E-2</v>
      </c>
      <c r="C148" s="116">
        <v>9.6241699999999999E-2</v>
      </c>
      <c r="D148" s="116">
        <v>9.6285300000000004E-2</v>
      </c>
    </row>
    <row r="149" spans="1:4" x14ac:dyDescent="0.25">
      <c r="A149" s="110">
        <v>45792</v>
      </c>
      <c r="B149" s="116">
        <v>9.5887799999999995E-2</v>
      </c>
      <c r="C149" s="116">
        <v>9.5866199999999999E-2</v>
      </c>
      <c r="D149" s="116">
        <v>9.5909400000000006E-2</v>
      </c>
    </row>
    <row r="150" spans="1:4" x14ac:dyDescent="0.25">
      <c r="A150" s="110">
        <v>45793</v>
      </c>
      <c r="B150" s="116">
        <v>9.6188899999999994E-2</v>
      </c>
      <c r="C150" s="116">
        <v>9.6166699999999994E-2</v>
      </c>
      <c r="D150" s="116">
        <v>9.6211199999999997E-2</v>
      </c>
    </row>
    <row r="151" spans="1:4" x14ac:dyDescent="0.25">
      <c r="A151" s="110">
        <v>45794</v>
      </c>
      <c r="B151" s="116">
        <v>9.6188899999999994E-2</v>
      </c>
      <c r="C151" s="116">
        <v>9.6166699999999994E-2</v>
      </c>
      <c r="D151" s="116">
        <v>9.6211199999999997E-2</v>
      </c>
    </row>
    <row r="152" spans="1:4" x14ac:dyDescent="0.25">
      <c r="A152" s="110">
        <v>45795</v>
      </c>
      <c r="B152" s="116">
        <v>9.6188899999999994E-2</v>
      </c>
      <c r="C152" s="116">
        <v>9.6166699999999994E-2</v>
      </c>
      <c r="D152" s="116">
        <v>9.6211199999999997E-2</v>
      </c>
    </row>
    <row r="153" spans="1:4" x14ac:dyDescent="0.25">
      <c r="A153" s="110">
        <v>45796</v>
      </c>
      <c r="B153" s="116">
        <v>9.6990800000000002E-2</v>
      </c>
      <c r="C153" s="116">
        <v>9.6972500000000003E-2</v>
      </c>
      <c r="D153" s="116">
        <v>9.7009200000000004E-2</v>
      </c>
    </row>
    <row r="154" spans="1:4" x14ac:dyDescent="0.25">
      <c r="A154" s="110">
        <v>45797</v>
      </c>
      <c r="B154" s="116">
        <v>9.7382800000000005E-2</v>
      </c>
      <c r="C154" s="116">
        <v>9.73662E-2</v>
      </c>
      <c r="D154" s="116">
        <v>9.7399399999999997E-2</v>
      </c>
    </row>
    <row r="155" spans="1:4" x14ac:dyDescent="0.25">
      <c r="A155" s="110">
        <v>45798</v>
      </c>
      <c r="B155" s="116">
        <v>9.8367099999999999E-2</v>
      </c>
      <c r="C155" s="116">
        <v>9.8343799999999995E-2</v>
      </c>
      <c r="D155" s="116">
        <v>9.83903E-2</v>
      </c>
    </row>
    <row r="156" spans="1:4" x14ac:dyDescent="0.25">
      <c r="A156" s="110">
        <v>45799</v>
      </c>
      <c r="B156" s="116">
        <v>9.8118499999999997E-2</v>
      </c>
      <c r="C156" s="116">
        <v>9.8100699999999999E-2</v>
      </c>
      <c r="D156" s="116">
        <v>9.8136299999999996E-2</v>
      </c>
    </row>
    <row r="157" spans="1:4" x14ac:dyDescent="0.25">
      <c r="A157" s="110">
        <v>45800</v>
      </c>
      <c r="B157" s="116">
        <v>9.9058900000000005E-2</v>
      </c>
      <c r="C157" s="116">
        <v>9.9038299999999996E-2</v>
      </c>
      <c r="D157" s="116">
        <v>9.9079500000000001E-2</v>
      </c>
    </row>
    <row r="158" spans="1:4" x14ac:dyDescent="0.25">
      <c r="A158" s="110">
        <v>45801</v>
      </c>
      <c r="B158" s="116">
        <v>9.9058900000000005E-2</v>
      </c>
      <c r="C158" s="116">
        <v>9.9038299999999996E-2</v>
      </c>
      <c r="D158" s="116">
        <v>9.9079500000000001E-2</v>
      </c>
    </row>
    <row r="159" spans="1:4" x14ac:dyDescent="0.25">
      <c r="A159" s="110">
        <v>45802</v>
      </c>
      <c r="B159" s="116">
        <v>9.9058900000000005E-2</v>
      </c>
      <c r="C159" s="116">
        <v>9.9038299999999996E-2</v>
      </c>
      <c r="D159" s="116">
        <v>9.9079500000000001E-2</v>
      </c>
    </row>
    <row r="160" spans="1:4" x14ac:dyDescent="0.25">
      <c r="A160" s="110">
        <v>45803</v>
      </c>
      <c r="B160" s="116">
        <v>9.8978999999999998E-2</v>
      </c>
      <c r="C160" s="116">
        <v>9.8960900000000004E-2</v>
      </c>
      <c r="D160" s="116">
        <v>9.8997100000000005E-2</v>
      </c>
    </row>
    <row r="161" spans="1:4" x14ac:dyDescent="0.25">
      <c r="A161" s="110">
        <v>45804</v>
      </c>
      <c r="B161" s="116">
        <v>9.85066E-2</v>
      </c>
      <c r="C161" s="116">
        <v>9.8490099999999997E-2</v>
      </c>
      <c r="D161" s="116">
        <v>9.8523100000000002E-2</v>
      </c>
    </row>
    <row r="162" spans="1:4" x14ac:dyDescent="0.25">
      <c r="A162" s="110">
        <v>45805</v>
      </c>
      <c r="B162" s="116">
        <v>9.8220699999999994E-2</v>
      </c>
      <c r="C162" s="116">
        <v>9.8199900000000007E-2</v>
      </c>
      <c r="D162" s="116">
        <v>9.8241400000000006E-2</v>
      </c>
    </row>
    <row r="163" spans="1:4" x14ac:dyDescent="0.25">
      <c r="A163" s="110">
        <v>45806</v>
      </c>
      <c r="B163" s="116">
        <v>9.8799999999999999E-2</v>
      </c>
      <c r="C163" s="116">
        <v>9.8779000000000006E-2</v>
      </c>
      <c r="D163" s="116">
        <v>9.8821000000000006E-2</v>
      </c>
    </row>
    <row r="164" spans="1:4" x14ac:dyDescent="0.25">
      <c r="A164" s="110">
        <v>45807</v>
      </c>
      <c r="B164" s="116">
        <v>9.8009399999999997E-2</v>
      </c>
      <c r="C164" s="116">
        <v>9.7991099999999998E-2</v>
      </c>
      <c r="D164" s="116">
        <v>9.8027600000000006E-2</v>
      </c>
    </row>
    <row r="165" spans="1:4" x14ac:dyDescent="0.25">
      <c r="A165" s="110">
        <v>45808</v>
      </c>
      <c r="B165" s="116">
        <v>9.8009399999999997E-2</v>
      </c>
      <c r="C165" s="116">
        <v>9.7991099999999998E-2</v>
      </c>
      <c r="D165" s="116">
        <v>9.8027600000000006E-2</v>
      </c>
    </row>
    <row r="166" spans="1:4" x14ac:dyDescent="0.25">
      <c r="A166" s="110">
        <v>45809</v>
      </c>
      <c r="B166" s="116">
        <v>9.8009399999999997E-2</v>
      </c>
      <c r="C166" s="116">
        <v>9.7991099999999998E-2</v>
      </c>
      <c r="D166" s="116">
        <v>9.8027600000000006E-2</v>
      </c>
    </row>
    <row r="167" spans="1:4" x14ac:dyDescent="0.25">
      <c r="A167" s="110">
        <v>45810</v>
      </c>
      <c r="B167" s="116">
        <v>9.9209699999999998E-2</v>
      </c>
      <c r="C167" s="116">
        <v>9.9191500000000002E-2</v>
      </c>
      <c r="D167" s="116">
        <v>9.9227999999999997E-2</v>
      </c>
    </row>
    <row r="168" spans="1:4" x14ac:dyDescent="0.25">
      <c r="A168" s="110">
        <v>45811</v>
      </c>
      <c r="B168" s="116">
        <v>9.8533300000000004E-2</v>
      </c>
      <c r="C168" s="116">
        <v>9.8517300000000002E-2</v>
      </c>
      <c r="D168" s="116">
        <v>9.8549300000000006E-2</v>
      </c>
    </row>
    <row r="169" spans="1:4" x14ac:dyDescent="0.25">
      <c r="A169" s="110">
        <v>45812</v>
      </c>
      <c r="B169" s="116">
        <v>9.9079E-2</v>
      </c>
      <c r="C169" s="116">
        <v>9.9063799999999994E-2</v>
      </c>
      <c r="D169" s="116">
        <v>9.9094199999999993E-2</v>
      </c>
    </row>
    <row r="170" spans="1:4" x14ac:dyDescent="0.25">
      <c r="A170" s="110">
        <v>45813</v>
      </c>
      <c r="B170" s="116">
        <v>9.9302399999999999E-2</v>
      </c>
      <c r="C170" s="116">
        <v>9.9283099999999999E-2</v>
      </c>
      <c r="D170" s="116">
        <v>9.9321599999999996E-2</v>
      </c>
    </row>
    <row r="171" spans="1:4" x14ac:dyDescent="0.25">
      <c r="A171" s="110">
        <v>45814</v>
      </c>
      <c r="B171" s="116">
        <v>9.8895800000000006E-2</v>
      </c>
      <c r="C171" s="116">
        <v>9.8877699999999999E-2</v>
      </c>
      <c r="D171" s="116">
        <v>9.8913899999999999E-2</v>
      </c>
    </row>
    <row r="172" spans="1:4" x14ac:dyDescent="0.25">
      <c r="A172" s="110">
        <v>45815</v>
      </c>
      <c r="B172" s="116">
        <v>9.8895800000000006E-2</v>
      </c>
      <c r="C172" s="116">
        <v>9.8877699999999999E-2</v>
      </c>
      <c r="D172" s="116">
        <v>9.8913899999999999E-2</v>
      </c>
    </row>
    <row r="173" spans="1:4" x14ac:dyDescent="0.25">
      <c r="A173" s="110">
        <v>45816</v>
      </c>
      <c r="B173" s="116">
        <v>9.8895800000000006E-2</v>
      </c>
      <c r="C173" s="116">
        <v>9.8877699999999999E-2</v>
      </c>
      <c r="D173" s="116">
        <v>9.8913899999999999E-2</v>
      </c>
    </row>
    <row r="174" spans="1:4" x14ac:dyDescent="0.25">
      <c r="A174" s="110">
        <v>45817</v>
      </c>
      <c r="B174" s="116">
        <v>9.95307E-2</v>
      </c>
      <c r="C174" s="116">
        <v>9.9513299999999999E-2</v>
      </c>
      <c r="D174" s="116">
        <v>9.9547999999999998E-2</v>
      </c>
    </row>
    <row r="175" spans="1:4" x14ac:dyDescent="0.25">
      <c r="A175" s="110">
        <v>45818</v>
      </c>
      <c r="B175" s="116">
        <v>9.8834199999999997E-2</v>
      </c>
      <c r="C175" s="116">
        <v>9.8818100000000006E-2</v>
      </c>
      <c r="D175" s="116">
        <v>9.8850300000000002E-2</v>
      </c>
    </row>
    <row r="176" spans="1:4" x14ac:dyDescent="0.25">
      <c r="A176" s="110">
        <v>45819</v>
      </c>
      <c r="B176" s="116">
        <v>9.9358600000000005E-2</v>
      </c>
      <c r="C176" s="116">
        <v>9.9338399999999993E-2</v>
      </c>
      <c r="D176" s="116">
        <v>9.9378800000000003E-2</v>
      </c>
    </row>
    <row r="177" spans="1:4" x14ac:dyDescent="0.25">
      <c r="A177" s="110">
        <v>45820</v>
      </c>
      <c r="B177" s="116">
        <v>0.1005813</v>
      </c>
      <c r="C177" s="116">
        <v>0.1005651</v>
      </c>
      <c r="D177" s="116">
        <v>0.10059750000000001</v>
      </c>
    </row>
    <row r="178" spans="1:4" x14ac:dyDescent="0.25">
      <c r="A178" s="110">
        <v>45821</v>
      </c>
      <c r="B178" s="116">
        <v>0.1009845</v>
      </c>
      <c r="C178" s="116">
        <v>0.10096620000000001</v>
      </c>
      <c r="D178" s="116">
        <v>0.10100290000000001</v>
      </c>
    </row>
    <row r="179" spans="1:4" x14ac:dyDescent="0.25">
      <c r="A179" s="110">
        <v>45822</v>
      </c>
      <c r="B179" s="116">
        <v>0.1009845</v>
      </c>
      <c r="C179" s="116">
        <v>0.10096620000000001</v>
      </c>
      <c r="D179" s="116">
        <v>0.10100290000000001</v>
      </c>
    </row>
    <row r="180" spans="1:4" x14ac:dyDescent="0.25">
      <c r="A180" s="110">
        <v>45823</v>
      </c>
      <c r="B180" s="116">
        <v>0.1009845</v>
      </c>
      <c r="C180" s="116">
        <v>0.10096620000000001</v>
      </c>
      <c r="D180" s="116">
        <v>0.10100290000000001</v>
      </c>
    </row>
    <row r="181" spans="1:4" x14ac:dyDescent="0.25">
      <c r="A181" s="110">
        <v>45824</v>
      </c>
      <c r="B181" s="116">
        <v>0.101033</v>
      </c>
      <c r="C181" s="116">
        <v>0.1010172</v>
      </c>
      <c r="D181" s="116">
        <v>0.10104879999999999</v>
      </c>
    </row>
    <row r="182" spans="1:4" x14ac:dyDescent="0.25">
      <c r="A182" s="110">
        <v>45825</v>
      </c>
      <c r="B182" s="116">
        <v>0.10059849999999999</v>
      </c>
      <c r="C182" s="116">
        <v>0.1005803</v>
      </c>
      <c r="D182" s="116">
        <v>0.1006167</v>
      </c>
    </row>
    <row r="183" spans="1:4" x14ac:dyDescent="0.25">
      <c r="A183" s="110">
        <v>45826</v>
      </c>
      <c r="B183" s="116">
        <v>0.10027419999999999</v>
      </c>
      <c r="C183" s="116">
        <v>0.1002405</v>
      </c>
      <c r="D183" s="116">
        <v>0.10030790000000001</v>
      </c>
    </row>
    <row r="184" spans="1:4" x14ac:dyDescent="0.25">
      <c r="A184" s="110">
        <v>45827</v>
      </c>
      <c r="B184" s="116">
        <v>9.955E-2</v>
      </c>
      <c r="C184" s="116">
        <v>9.95312E-2</v>
      </c>
      <c r="D184" s="116">
        <v>9.9568799999999999E-2</v>
      </c>
    </row>
    <row r="185" spans="1:4" x14ac:dyDescent="0.25">
      <c r="A185" s="110">
        <v>45828</v>
      </c>
      <c r="B185" s="116">
        <v>9.8919699999999999E-2</v>
      </c>
      <c r="C185" s="116">
        <v>9.8901199999999995E-2</v>
      </c>
      <c r="D185" s="116">
        <v>9.8938300000000007E-2</v>
      </c>
    </row>
    <row r="186" spans="1:4" x14ac:dyDescent="0.25">
      <c r="A186" s="110">
        <v>45829</v>
      </c>
      <c r="B186" s="116">
        <v>9.8919699999999999E-2</v>
      </c>
      <c r="C186" s="116">
        <v>9.8901199999999995E-2</v>
      </c>
      <c r="D186" s="116">
        <v>9.8938300000000007E-2</v>
      </c>
    </row>
    <row r="187" spans="1:4" x14ac:dyDescent="0.25">
      <c r="A187" s="110">
        <v>45830</v>
      </c>
      <c r="B187" s="116">
        <v>9.8919699999999999E-2</v>
      </c>
      <c r="C187" s="116">
        <v>9.8901199999999995E-2</v>
      </c>
      <c r="D187" s="116">
        <v>9.8938300000000007E-2</v>
      </c>
    </row>
    <row r="188" spans="1:4" x14ac:dyDescent="0.25">
      <c r="A188" s="110">
        <v>45831</v>
      </c>
      <c r="B188" s="116">
        <v>9.9090800000000007E-2</v>
      </c>
      <c r="C188" s="116">
        <v>9.90756E-2</v>
      </c>
      <c r="D188" s="116">
        <v>9.9106E-2</v>
      </c>
    </row>
    <row r="189" spans="1:4" x14ac:dyDescent="0.25">
      <c r="A189" s="110">
        <v>45832</v>
      </c>
      <c r="B189" s="116">
        <v>9.8858100000000004E-2</v>
      </c>
      <c r="C189" s="116">
        <v>9.8841499999999999E-2</v>
      </c>
      <c r="D189" s="116">
        <v>9.8874799999999999E-2</v>
      </c>
    </row>
    <row r="190" spans="1:4" x14ac:dyDescent="0.25">
      <c r="A190" s="110">
        <v>45833</v>
      </c>
      <c r="B190" s="116">
        <v>9.8639699999999997E-2</v>
      </c>
      <c r="C190" s="116">
        <v>9.8627099999999995E-2</v>
      </c>
      <c r="D190" s="116">
        <v>9.8652400000000001E-2</v>
      </c>
    </row>
    <row r="191" spans="1:4" x14ac:dyDescent="0.25">
      <c r="A191" s="110">
        <v>45834</v>
      </c>
      <c r="B191" s="116">
        <v>9.9371399999999999E-2</v>
      </c>
      <c r="C191" s="116">
        <v>9.9359100000000006E-2</v>
      </c>
      <c r="D191" s="116">
        <v>9.9383799999999994E-2</v>
      </c>
    </row>
    <row r="192" spans="1:4" x14ac:dyDescent="0.25">
      <c r="A192" s="110">
        <v>45835</v>
      </c>
      <c r="B192" s="116">
        <v>9.9019700000000002E-2</v>
      </c>
      <c r="C192" s="116">
        <v>9.9004900000000007E-2</v>
      </c>
      <c r="D192" s="116">
        <v>9.9034399999999995E-2</v>
      </c>
    </row>
    <row r="193" spans="1:4" x14ac:dyDescent="0.25">
      <c r="A193" s="110">
        <v>45836</v>
      </c>
      <c r="B193" s="116">
        <v>9.9019700000000002E-2</v>
      </c>
      <c r="C193" s="116">
        <v>9.9004900000000007E-2</v>
      </c>
      <c r="D193" s="116">
        <v>9.9034399999999995E-2</v>
      </c>
    </row>
    <row r="194" spans="1:4" x14ac:dyDescent="0.25">
      <c r="A194" s="110">
        <v>45837</v>
      </c>
      <c r="B194" s="116">
        <v>9.9019700000000002E-2</v>
      </c>
      <c r="C194" s="116">
        <v>9.9004900000000007E-2</v>
      </c>
      <c r="D194" s="116">
        <v>9.9034399999999995E-2</v>
      </c>
    </row>
    <row r="195" spans="1:4" x14ac:dyDescent="0.25">
      <c r="A195" s="110">
        <v>45838</v>
      </c>
      <c r="B195" s="116">
        <v>9.9163500000000002E-2</v>
      </c>
      <c r="C195" s="116">
        <v>9.9150199999999994E-2</v>
      </c>
      <c r="D195" s="116">
        <v>9.9176799999999996E-2</v>
      </c>
    </row>
    <row r="196" spans="1:4" x14ac:dyDescent="0.25">
      <c r="A196" s="110">
        <v>45839</v>
      </c>
      <c r="B196" s="116">
        <v>9.9143800000000004E-2</v>
      </c>
      <c r="C196" s="116">
        <v>9.9129599999999998E-2</v>
      </c>
      <c r="D196" s="116">
        <v>9.9158099999999999E-2</v>
      </c>
    </row>
    <row r="197" spans="1:4" x14ac:dyDescent="0.25">
      <c r="A197" s="110">
        <v>45840</v>
      </c>
      <c r="B197" s="116">
        <v>9.9409999999999998E-2</v>
      </c>
      <c r="C197" s="116">
        <v>9.9395600000000001E-2</v>
      </c>
      <c r="D197" s="116">
        <v>9.9424299999999993E-2</v>
      </c>
    </row>
    <row r="198" spans="1:4" x14ac:dyDescent="0.25">
      <c r="A198" s="110">
        <v>45841</v>
      </c>
      <c r="B198" s="116">
        <v>9.9308300000000002E-2</v>
      </c>
      <c r="C198" s="116">
        <v>9.9293999999999993E-2</v>
      </c>
      <c r="D198" s="116">
        <v>9.9322599999999997E-2</v>
      </c>
    </row>
    <row r="199" spans="1:4" x14ac:dyDescent="0.25">
      <c r="A199" s="110">
        <v>45842</v>
      </c>
      <c r="B199" s="116">
        <v>9.9295400000000006E-2</v>
      </c>
      <c r="C199" s="116">
        <v>9.9273299999999995E-2</v>
      </c>
      <c r="D199" s="116">
        <v>9.9317600000000006E-2</v>
      </c>
    </row>
    <row r="200" spans="1:4" x14ac:dyDescent="0.25">
      <c r="A200" s="110">
        <v>45843</v>
      </c>
      <c r="B200" s="116">
        <v>9.9295400000000006E-2</v>
      </c>
      <c r="C200" s="116">
        <v>9.9273299999999995E-2</v>
      </c>
      <c r="D200" s="116">
        <v>9.9317600000000006E-2</v>
      </c>
    </row>
    <row r="201" spans="1:4" x14ac:dyDescent="0.25">
      <c r="A201" s="110">
        <v>45844</v>
      </c>
      <c r="B201" s="116">
        <v>9.9295400000000006E-2</v>
      </c>
      <c r="C201" s="116">
        <v>9.9273299999999995E-2</v>
      </c>
      <c r="D201" s="116">
        <v>9.9317600000000006E-2</v>
      </c>
    </row>
    <row r="202" spans="1:4" x14ac:dyDescent="0.25">
      <c r="A202" s="110">
        <v>45845</v>
      </c>
      <c r="B202" s="116">
        <v>9.8800499999999999E-2</v>
      </c>
      <c r="C202" s="116">
        <v>9.8785899999999996E-2</v>
      </c>
      <c r="D202" s="116">
        <v>9.8815200000000006E-2</v>
      </c>
    </row>
    <row r="203" spans="1:4" x14ac:dyDescent="0.25">
      <c r="A203" s="110">
        <v>45846</v>
      </c>
      <c r="B203" s="116">
        <v>9.9069699999999997E-2</v>
      </c>
      <c r="C203" s="116">
        <v>9.9055900000000002E-2</v>
      </c>
      <c r="D203" s="116">
        <v>9.9083400000000002E-2</v>
      </c>
    </row>
    <row r="204" spans="1:4" x14ac:dyDescent="0.25">
      <c r="A204" s="110">
        <v>45847</v>
      </c>
      <c r="B204" s="116">
        <v>9.9068699999999996E-2</v>
      </c>
      <c r="C204" s="116">
        <v>9.9055000000000004E-2</v>
      </c>
      <c r="D204" s="116">
        <v>9.9082400000000001E-2</v>
      </c>
    </row>
    <row r="205" spans="1:4" x14ac:dyDescent="0.25">
      <c r="A205" s="110">
        <v>45848</v>
      </c>
      <c r="B205" s="116">
        <v>9.92093E-2</v>
      </c>
      <c r="C205" s="116">
        <v>9.9195500000000006E-2</v>
      </c>
      <c r="D205" s="116">
        <v>9.9223000000000006E-2</v>
      </c>
    </row>
    <row r="206" spans="1:4" x14ac:dyDescent="0.25">
      <c r="A206" s="110">
        <v>45849</v>
      </c>
      <c r="B206" s="116">
        <v>9.8671800000000004E-2</v>
      </c>
      <c r="C206" s="116">
        <v>9.8659200000000002E-2</v>
      </c>
      <c r="D206" s="116">
        <v>9.8684499999999994E-2</v>
      </c>
    </row>
    <row r="207" spans="1:4" x14ac:dyDescent="0.25">
      <c r="A207" s="110">
        <v>45850</v>
      </c>
      <c r="B207" s="116">
        <v>9.8671800000000004E-2</v>
      </c>
      <c r="C207" s="116">
        <v>9.8659200000000002E-2</v>
      </c>
      <c r="D207" s="116">
        <v>9.8684499999999994E-2</v>
      </c>
    </row>
    <row r="208" spans="1:4" x14ac:dyDescent="0.25">
      <c r="A208" s="110">
        <v>45851</v>
      </c>
      <c r="B208" s="116">
        <v>9.8671800000000004E-2</v>
      </c>
      <c r="C208" s="116">
        <v>9.8659200000000002E-2</v>
      </c>
      <c r="D208" s="116">
        <v>9.8684499999999994E-2</v>
      </c>
    </row>
    <row r="209" spans="1:4" x14ac:dyDescent="0.25">
      <c r="A209" s="110">
        <v>45852</v>
      </c>
      <c r="B209" s="116">
        <v>9.8576999999999998E-2</v>
      </c>
      <c r="C209" s="116">
        <v>9.8562899999999995E-2</v>
      </c>
      <c r="D209" s="116">
        <v>9.8591100000000001E-2</v>
      </c>
    </row>
    <row r="210" spans="1:4" x14ac:dyDescent="0.25">
      <c r="A210" s="110">
        <v>45853</v>
      </c>
      <c r="B210" s="116">
        <v>9.7490499999999994E-2</v>
      </c>
      <c r="C210" s="116">
        <v>9.7478200000000001E-2</v>
      </c>
      <c r="D210" s="116">
        <v>9.7502900000000003E-2</v>
      </c>
    </row>
    <row r="211" spans="1:4" x14ac:dyDescent="0.25">
      <c r="A211" s="110">
        <v>45854</v>
      </c>
      <c r="B211" s="116">
        <v>9.7481999999999999E-2</v>
      </c>
      <c r="C211" s="116">
        <v>9.7465800000000005E-2</v>
      </c>
      <c r="D211" s="116">
        <v>9.7498100000000004E-2</v>
      </c>
    </row>
    <row r="212" spans="1:4" x14ac:dyDescent="0.25">
      <c r="A212" s="110">
        <v>45855</v>
      </c>
      <c r="B212" s="116">
        <v>9.6937700000000002E-2</v>
      </c>
      <c r="C212" s="116">
        <v>9.6923599999999999E-2</v>
      </c>
      <c r="D212" s="116">
        <v>9.6951800000000005E-2</v>
      </c>
    </row>
    <row r="213" spans="1:4" x14ac:dyDescent="0.25">
      <c r="A213" s="110">
        <v>45856</v>
      </c>
      <c r="B213" s="116">
        <v>9.8202399999999995E-2</v>
      </c>
      <c r="C213" s="116">
        <v>9.8187399999999994E-2</v>
      </c>
      <c r="D213" s="116">
        <v>9.8217299999999993E-2</v>
      </c>
    </row>
    <row r="214" spans="1:4" x14ac:dyDescent="0.25">
      <c r="A214" s="110">
        <v>45857</v>
      </c>
      <c r="B214" s="116">
        <v>9.8202399999999995E-2</v>
      </c>
      <c r="C214" s="116">
        <v>9.8187399999999994E-2</v>
      </c>
      <c r="D214" s="116">
        <v>9.8217299999999993E-2</v>
      </c>
    </row>
    <row r="215" spans="1:4" x14ac:dyDescent="0.25">
      <c r="A215" s="110">
        <v>45858</v>
      </c>
      <c r="B215" s="116">
        <v>9.8202399999999995E-2</v>
      </c>
      <c r="C215" s="116">
        <v>9.8187399999999994E-2</v>
      </c>
      <c r="D215" s="116">
        <v>9.8217299999999993E-2</v>
      </c>
    </row>
    <row r="216" spans="1:4" x14ac:dyDescent="0.25">
      <c r="A216" s="110">
        <v>45859</v>
      </c>
      <c r="B216" s="116">
        <v>9.84014E-2</v>
      </c>
      <c r="C216" s="116">
        <v>9.8388299999999998E-2</v>
      </c>
      <c r="D216" s="116">
        <v>9.8414500000000002E-2</v>
      </c>
    </row>
    <row r="217" spans="1:4" x14ac:dyDescent="0.25">
      <c r="A217" s="110">
        <v>45860</v>
      </c>
      <c r="B217" s="116">
        <v>9.9252099999999996E-2</v>
      </c>
      <c r="C217" s="116">
        <v>9.9237800000000001E-2</v>
      </c>
      <c r="D217" s="116">
        <v>9.9266400000000005E-2</v>
      </c>
    </row>
    <row r="218" spans="1:4" x14ac:dyDescent="0.25">
      <c r="A218" s="110">
        <v>45861</v>
      </c>
      <c r="B218" s="116">
        <v>9.9003999999999995E-2</v>
      </c>
      <c r="C218" s="116">
        <v>9.8989300000000002E-2</v>
      </c>
      <c r="D218" s="116">
        <v>9.9018700000000001E-2</v>
      </c>
    </row>
    <row r="219" spans="1:4" x14ac:dyDescent="0.25">
      <c r="A219" s="110">
        <v>45862</v>
      </c>
      <c r="B219" s="116">
        <v>9.8902599999999993E-2</v>
      </c>
      <c r="C219" s="116">
        <v>9.8887500000000003E-2</v>
      </c>
      <c r="D219" s="116">
        <v>9.89178E-2</v>
      </c>
    </row>
    <row r="220" spans="1:4" x14ac:dyDescent="0.25">
      <c r="A220" s="110">
        <v>45863</v>
      </c>
      <c r="B220" s="116">
        <v>9.8441100000000004E-2</v>
      </c>
      <c r="C220" s="116">
        <v>9.8426100000000002E-2</v>
      </c>
      <c r="D220" s="116">
        <v>9.8456199999999994E-2</v>
      </c>
    </row>
    <row r="221" spans="1:4" x14ac:dyDescent="0.25">
      <c r="A221" s="110">
        <v>45864</v>
      </c>
      <c r="B221" s="116">
        <v>9.8441100000000004E-2</v>
      </c>
      <c r="C221" s="116">
        <v>9.8426100000000002E-2</v>
      </c>
      <c r="D221" s="116">
        <v>9.8456199999999994E-2</v>
      </c>
    </row>
    <row r="222" spans="1:4" x14ac:dyDescent="0.25">
      <c r="A222" s="110">
        <v>45865</v>
      </c>
      <c r="B222" s="116">
        <v>9.8441100000000004E-2</v>
      </c>
      <c r="C222" s="116">
        <v>9.8426100000000002E-2</v>
      </c>
      <c r="D222" s="116">
        <v>9.8456199999999994E-2</v>
      </c>
    </row>
    <row r="223" spans="1:4" x14ac:dyDescent="0.25">
      <c r="A223" s="110">
        <v>45866</v>
      </c>
      <c r="B223" s="116">
        <v>9.8082000000000003E-2</v>
      </c>
      <c r="C223" s="116">
        <v>9.8069000000000003E-2</v>
      </c>
      <c r="D223" s="116">
        <v>9.8094899999999999E-2</v>
      </c>
    </row>
    <row r="224" spans="1:4" x14ac:dyDescent="0.25">
      <c r="A224" s="110">
        <v>45867</v>
      </c>
      <c r="B224" s="116">
        <v>9.8081500000000002E-2</v>
      </c>
      <c r="C224" s="116">
        <v>9.8066100000000003E-2</v>
      </c>
      <c r="D224" s="116">
        <v>9.8096900000000001E-2</v>
      </c>
    </row>
    <row r="225" spans="1:4" x14ac:dyDescent="0.25">
      <c r="A225" s="110">
        <v>45868</v>
      </c>
      <c r="B225" s="116">
        <v>9.7078399999999995E-2</v>
      </c>
      <c r="C225" s="116">
        <v>9.7056199999999995E-2</v>
      </c>
      <c r="D225" s="116">
        <v>9.7100500000000006E-2</v>
      </c>
    </row>
    <row r="226" spans="1:4" x14ac:dyDescent="0.25">
      <c r="A226" s="110">
        <v>45869</v>
      </c>
      <c r="B226" s="116">
        <v>9.6865900000000005E-2</v>
      </c>
      <c r="C226" s="116">
        <v>9.6852300000000002E-2</v>
      </c>
      <c r="D226" s="116">
        <v>9.6879499999999993E-2</v>
      </c>
    </row>
    <row r="227" spans="1:4" x14ac:dyDescent="0.25">
      <c r="A227" s="110">
        <v>45870</v>
      </c>
      <c r="B227" s="116">
        <v>9.7210500000000005E-2</v>
      </c>
      <c r="C227" s="116">
        <v>9.7194000000000003E-2</v>
      </c>
      <c r="D227" s="116">
        <v>9.7226999999999994E-2</v>
      </c>
    </row>
    <row r="228" spans="1:4" x14ac:dyDescent="0.25">
      <c r="A228" s="110">
        <v>45871</v>
      </c>
      <c r="B228" s="116">
        <v>9.7210500000000005E-2</v>
      </c>
      <c r="C228" s="116">
        <v>9.7194000000000003E-2</v>
      </c>
      <c r="D228" s="116">
        <v>9.7226999999999994E-2</v>
      </c>
    </row>
    <row r="229" spans="1:4" x14ac:dyDescent="0.25">
      <c r="A229" s="110">
        <v>45872</v>
      </c>
      <c r="B229" s="116">
        <v>9.7210500000000005E-2</v>
      </c>
      <c r="C229" s="116">
        <v>9.7194000000000003E-2</v>
      </c>
      <c r="D229" s="116">
        <v>9.7226999999999994E-2</v>
      </c>
    </row>
    <row r="230" spans="1:4" x14ac:dyDescent="0.25">
      <c r="A230" s="110">
        <v>45873</v>
      </c>
      <c r="B230" s="116">
        <v>9.7278600000000007E-2</v>
      </c>
      <c r="C230" s="116">
        <v>9.7263000000000002E-2</v>
      </c>
      <c r="D230" s="116">
        <v>9.7294199999999997E-2</v>
      </c>
    </row>
    <row r="231" spans="1:4" x14ac:dyDescent="0.25">
      <c r="A231" s="110">
        <v>45874</v>
      </c>
      <c r="B231" s="116">
        <v>9.7439200000000004E-2</v>
      </c>
      <c r="C231" s="116">
        <v>9.7425999999999999E-2</v>
      </c>
      <c r="D231" s="116">
        <v>9.7452499999999997E-2</v>
      </c>
    </row>
    <row r="232" spans="1:4" x14ac:dyDescent="0.25">
      <c r="A232" s="110">
        <v>45875</v>
      </c>
      <c r="B232" s="116">
        <v>9.8149299999999995E-2</v>
      </c>
      <c r="C232" s="116">
        <v>9.8135399999999998E-2</v>
      </c>
      <c r="D232" s="116">
        <v>9.8163299999999995E-2</v>
      </c>
    </row>
    <row r="233" spans="1:4" x14ac:dyDescent="0.25">
      <c r="A233" s="110">
        <v>45876</v>
      </c>
      <c r="B233" s="116">
        <v>9.7459199999999996E-2</v>
      </c>
      <c r="C233" s="116">
        <v>9.7444000000000003E-2</v>
      </c>
      <c r="D233" s="116">
        <v>9.7474400000000003E-2</v>
      </c>
    </row>
    <row r="234" spans="1:4" x14ac:dyDescent="0.25">
      <c r="A234" s="110">
        <v>45877</v>
      </c>
      <c r="B234" s="116">
        <v>9.7233200000000006E-2</v>
      </c>
      <c r="C234" s="116">
        <v>9.7220399999999998E-2</v>
      </c>
      <c r="D234" s="116">
        <v>9.7245899999999996E-2</v>
      </c>
    </row>
    <row r="235" spans="1:4" x14ac:dyDescent="0.25">
      <c r="A235" s="110">
        <v>45878</v>
      </c>
      <c r="B235" s="116">
        <v>9.7233200000000006E-2</v>
      </c>
      <c r="C235" s="116">
        <v>9.7220399999999998E-2</v>
      </c>
      <c r="D235" s="116">
        <v>9.7245899999999996E-2</v>
      </c>
    </row>
    <row r="236" spans="1:4" x14ac:dyDescent="0.25">
      <c r="A236" s="110">
        <v>45879</v>
      </c>
      <c r="B236" s="116">
        <v>9.7233200000000006E-2</v>
      </c>
      <c r="C236" s="116">
        <v>9.7220399999999998E-2</v>
      </c>
      <c r="D236" s="116">
        <v>9.7245899999999996E-2</v>
      </c>
    </row>
    <row r="237" spans="1:4" x14ac:dyDescent="0.25">
      <c r="A237" s="110">
        <v>45880</v>
      </c>
      <c r="B237" s="116">
        <v>9.7727300000000003E-2</v>
      </c>
      <c r="C237" s="116">
        <v>9.7712499999999994E-2</v>
      </c>
      <c r="D237" s="116">
        <v>9.7742099999999998E-2</v>
      </c>
    </row>
    <row r="238" spans="1:4" x14ac:dyDescent="0.25">
      <c r="A238" s="110">
        <v>45881</v>
      </c>
      <c r="B238" s="116">
        <v>9.7844399999999998E-2</v>
      </c>
      <c r="C238" s="116">
        <v>9.7831000000000001E-2</v>
      </c>
      <c r="D238" s="116">
        <v>9.7857799999999995E-2</v>
      </c>
    </row>
    <row r="239" spans="1:4" x14ac:dyDescent="0.25">
      <c r="A239" s="110">
        <v>45882</v>
      </c>
      <c r="B239" s="116">
        <v>9.8017099999999996E-2</v>
      </c>
      <c r="C239" s="116">
        <v>9.8003599999999996E-2</v>
      </c>
      <c r="D239" s="116">
        <v>9.8030500000000007E-2</v>
      </c>
    </row>
    <row r="240" spans="1:4" x14ac:dyDescent="0.25">
      <c r="A240" s="110">
        <v>45883</v>
      </c>
      <c r="B240" s="116">
        <v>9.7798499999999997E-2</v>
      </c>
      <c r="C240" s="116">
        <v>9.77851E-2</v>
      </c>
      <c r="D240" s="116">
        <v>9.7811899999999993E-2</v>
      </c>
    </row>
    <row r="241" spans="1:4" x14ac:dyDescent="0.25">
      <c r="A241" s="110">
        <v>45884</v>
      </c>
      <c r="B241" s="116">
        <v>9.8056500000000005E-2</v>
      </c>
      <c r="C241" s="116">
        <v>9.8043000000000005E-2</v>
      </c>
      <c r="D241" s="116">
        <v>9.8069900000000002E-2</v>
      </c>
    </row>
    <row r="242" spans="1:4" x14ac:dyDescent="0.25">
      <c r="A242" s="110">
        <v>45885</v>
      </c>
      <c r="B242" s="116">
        <v>9.8056500000000005E-2</v>
      </c>
      <c r="C242" s="116">
        <v>9.8043000000000005E-2</v>
      </c>
      <c r="D242" s="116">
        <v>9.8069900000000002E-2</v>
      </c>
    </row>
    <row r="243" spans="1:4" x14ac:dyDescent="0.25">
      <c r="A243" s="110">
        <v>45886</v>
      </c>
      <c r="B243" s="116">
        <v>9.8056500000000005E-2</v>
      </c>
      <c r="C243" s="116">
        <v>9.8043000000000005E-2</v>
      </c>
      <c r="D243" s="116">
        <v>9.8069900000000002E-2</v>
      </c>
    </row>
    <row r="244" spans="1:4" x14ac:dyDescent="0.25">
      <c r="A244" s="110">
        <v>45887</v>
      </c>
      <c r="B244" s="116">
        <v>9.8023299999999994E-2</v>
      </c>
      <c r="C244" s="116">
        <v>9.8009399999999997E-2</v>
      </c>
      <c r="D244" s="116">
        <v>9.8037200000000005E-2</v>
      </c>
    </row>
    <row r="245" spans="1:4" x14ac:dyDescent="0.25">
      <c r="A245" s="110">
        <v>45888</v>
      </c>
      <c r="B245" s="116">
        <v>9.72441E-2</v>
      </c>
      <c r="C245" s="116">
        <v>9.7231799999999993E-2</v>
      </c>
      <c r="D245" s="116">
        <v>9.7256300000000004E-2</v>
      </c>
    </row>
    <row r="246" spans="1:4" x14ac:dyDescent="0.25">
      <c r="A246" s="110">
        <v>45889</v>
      </c>
      <c r="B246" s="116">
        <v>9.7705799999999995E-2</v>
      </c>
      <c r="C246" s="116">
        <v>9.7692500000000002E-2</v>
      </c>
      <c r="D246" s="116">
        <v>9.7719200000000006E-2</v>
      </c>
    </row>
    <row r="247" spans="1:4" x14ac:dyDescent="0.25">
      <c r="A247" s="110">
        <v>45890</v>
      </c>
      <c r="B247" s="116">
        <v>9.8250599999999993E-2</v>
      </c>
      <c r="C247" s="116">
        <v>9.8236599999999993E-2</v>
      </c>
      <c r="D247" s="116">
        <v>9.8264599999999994E-2</v>
      </c>
    </row>
    <row r="248" spans="1:4" x14ac:dyDescent="0.25">
      <c r="A248" s="110">
        <v>45891</v>
      </c>
      <c r="B248" s="116">
        <v>9.9488099999999996E-2</v>
      </c>
      <c r="C248" s="116">
        <v>9.9472699999999997E-2</v>
      </c>
      <c r="D248" s="116">
        <v>9.9503400000000006E-2</v>
      </c>
    </row>
    <row r="249" spans="1:4" x14ac:dyDescent="0.25">
      <c r="A249" s="110">
        <v>45892</v>
      </c>
      <c r="B249" s="116">
        <v>9.9488099999999996E-2</v>
      </c>
      <c r="C249" s="116">
        <v>9.9472699999999997E-2</v>
      </c>
      <c r="D249" s="116">
        <v>9.9503400000000006E-2</v>
      </c>
    </row>
    <row r="250" spans="1:4" x14ac:dyDescent="0.25">
      <c r="A250" s="110">
        <v>45893</v>
      </c>
      <c r="B250" s="116">
        <v>9.9488099999999996E-2</v>
      </c>
      <c r="C250" s="116">
        <v>9.9472699999999997E-2</v>
      </c>
      <c r="D250" s="116">
        <v>9.9503400000000006E-2</v>
      </c>
    </row>
    <row r="251" spans="1:4" x14ac:dyDescent="0.25">
      <c r="A251" s="110">
        <v>45894</v>
      </c>
      <c r="B251" s="116">
        <v>9.87093E-2</v>
      </c>
      <c r="C251" s="116">
        <v>9.8694199999999996E-2</v>
      </c>
      <c r="D251" s="116">
        <v>9.8724400000000004E-2</v>
      </c>
    </row>
    <row r="252" spans="1:4" x14ac:dyDescent="0.25">
      <c r="A252" s="110">
        <v>45895</v>
      </c>
      <c r="B252" s="116">
        <v>9.8777599999999993E-2</v>
      </c>
      <c r="C252" s="116">
        <v>9.8764400000000002E-2</v>
      </c>
      <c r="D252" s="116">
        <v>9.8790799999999998E-2</v>
      </c>
    </row>
    <row r="253" spans="1:4" x14ac:dyDescent="0.25">
      <c r="A253" s="110">
        <v>45896</v>
      </c>
      <c r="B253" s="116">
        <v>9.9199899999999994E-2</v>
      </c>
      <c r="C253" s="116">
        <v>9.91837E-2</v>
      </c>
      <c r="D253" s="116">
        <v>9.9216100000000002E-2</v>
      </c>
    </row>
    <row r="254" spans="1:4" x14ac:dyDescent="0.25">
      <c r="A254" s="110">
        <v>45897</v>
      </c>
      <c r="B254" s="116">
        <v>9.9443100000000006E-2</v>
      </c>
      <c r="C254" s="116">
        <v>9.9429199999999995E-2</v>
      </c>
      <c r="D254" s="116">
        <v>9.9456900000000001E-2</v>
      </c>
    </row>
    <row r="255" spans="1:4" x14ac:dyDescent="0.25">
      <c r="A255" s="110">
        <v>45898</v>
      </c>
      <c r="B255" s="116">
        <v>9.9476200000000001E-2</v>
      </c>
      <c r="C255" s="116">
        <v>9.9463800000000005E-2</v>
      </c>
      <c r="D255" s="116">
        <v>9.9488599999999996E-2</v>
      </c>
    </row>
    <row r="256" spans="1:4" x14ac:dyDescent="0.25">
      <c r="A256" s="110">
        <v>45899</v>
      </c>
      <c r="B256" s="116">
        <v>9.9476200000000001E-2</v>
      </c>
      <c r="C256" s="116">
        <v>9.9463800000000005E-2</v>
      </c>
      <c r="D256" s="116">
        <v>9.9488599999999996E-2</v>
      </c>
    </row>
    <row r="257" spans="1:4" x14ac:dyDescent="0.25">
      <c r="A257" s="110">
        <v>45900</v>
      </c>
      <c r="B257" s="116">
        <v>9.9476200000000001E-2</v>
      </c>
      <c r="C257" s="116">
        <v>9.9463800000000005E-2</v>
      </c>
      <c r="D257" s="116">
        <v>9.9488599999999996E-2</v>
      </c>
    </row>
    <row r="258" spans="1:4" x14ac:dyDescent="0.25">
      <c r="A258" s="110">
        <v>45901</v>
      </c>
      <c r="B258" s="116">
        <v>0.1000685</v>
      </c>
      <c r="C258" s="116">
        <v>0.100051</v>
      </c>
      <c r="D258" s="116">
        <v>0.10008599999999999</v>
      </c>
    </row>
    <row r="259" spans="1:4" x14ac:dyDescent="0.25">
      <c r="A259" s="110">
        <v>45902</v>
      </c>
      <c r="B259" s="116">
        <v>9.9612000000000006E-2</v>
      </c>
      <c r="C259" s="116">
        <v>9.9598599999999995E-2</v>
      </c>
      <c r="D259" s="116">
        <v>9.9625400000000003E-2</v>
      </c>
    </row>
    <row r="260" spans="1:4" x14ac:dyDescent="0.25">
      <c r="A260" s="110">
        <v>45903</v>
      </c>
      <c r="B260" s="116">
        <v>9.9608000000000002E-2</v>
      </c>
      <c r="C260" s="116">
        <v>9.9593600000000004E-2</v>
      </c>
      <c r="D260" s="116">
        <v>9.96224E-2</v>
      </c>
    </row>
    <row r="261" spans="1:4" x14ac:dyDescent="0.25">
      <c r="A261" s="110">
        <v>45904</v>
      </c>
      <c r="B261" s="116">
        <v>9.91065E-2</v>
      </c>
      <c r="C261" s="116">
        <v>9.9093200000000006E-2</v>
      </c>
      <c r="D261" s="116">
        <v>9.9119799999999994E-2</v>
      </c>
    </row>
    <row r="262" spans="1:4" x14ac:dyDescent="0.25">
      <c r="A262" s="110">
        <v>45905</v>
      </c>
      <c r="B262" s="116">
        <v>9.9532099999999998E-2</v>
      </c>
      <c r="C262" s="116">
        <v>9.9518300000000004E-2</v>
      </c>
      <c r="D262" s="116">
        <v>9.9545999999999996E-2</v>
      </c>
    </row>
    <row r="263" spans="1:4" x14ac:dyDescent="0.25">
      <c r="A263" s="110">
        <v>45906</v>
      </c>
      <c r="B263" s="116">
        <v>9.9532099999999998E-2</v>
      </c>
      <c r="C263" s="116">
        <v>9.9518300000000004E-2</v>
      </c>
      <c r="D263" s="116">
        <v>9.9545999999999996E-2</v>
      </c>
    </row>
    <row r="264" spans="1:4" x14ac:dyDescent="0.25">
      <c r="A264" s="110">
        <v>45907</v>
      </c>
      <c r="B264" s="116">
        <v>9.9532099999999998E-2</v>
      </c>
      <c r="C264" s="116">
        <v>9.9518300000000004E-2</v>
      </c>
      <c r="D264" s="116">
        <v>9.9545999999999996E-2</v>
      </c>
    </row>
    <row r="265" spans="1:4" x14ac:dyDescent="0.25">
      <c r="A265" s="110">
        <v>45908</v>
      </c>
      <c r="B265" s="116">
        <v>0.1001126</v>
      </c>
      <c r="C265" s="116">
        <v>0.10009899999999999</v>
      </c>
      <c r="D265" s="116">
        <v>0.1001261</v>
      </c>
    </row>
    <row r="266" spans="1:4" x14ac:dyDescent="0.25">
      <c r="A266" s="110">
        <v>45909</v>
      </c>
      <c r="B266" s="116">
        <v>0.10012409999999999</v>
      </c>
      <c r="C266" s="116">
        <v>0.10011009999999999</v>
      </c>
      <c r="D266" s="116">
        <v>0.10013809999999999</v>
      </c>
    </row>
    <row r="267" spans="1:4" x14ac:dyDescent="0.25">
      <c r="A267" s="110">
        <v>45910</v>
      </c>
      <c r="B267" s="116">
        <v>0.1007313</v>
      </c>
      <c r="C267" s="116">
        <v>0.100715</v>
      </c>
      <c r="D267" s="116">
        <v>0.1007475</v>
      </c>
    </row>
    <row r="268" spans="1:4" x14ac:dyDescent="0.25">
      <c r="A268" s="110">
        <v>45911</v>
      </c>
      <c r="B268" s="116">
        <v>0.10142959999999999</v>
      </c>
      <c r="C268" s="116">
        <v>0.1014147</v>
      </c>
      <c r="D268" s="116">
        <v>0.10144450000000001</v>
      </c>
    </row>
    <row r="269" spans="1:4" x14ac:dyDescent="0.25">
      <c r="A269" s="110">
        <v>45912</v>
      </c>
      <c r="B269" s="116">
        <v>0.1014245</v>
      </c>
      <c r="C269" s="116">
        <v>0.1014106</v>
      </c>
      <c r="D269" s="116">
        <v>0.1014383</v>
      </c>
    </row>
    <row r="270" spans="1:4" x14ac:dyDescent="0.25">
      <c r="A270" s="110">
        <v>45913</v>
      </c>
      <c r="B270" s="116">
        <v>0.1014245</v>
      </c>
      <c r="C270" s="116">
        <v>0.1014106</v>
      </c>
      <c r="D270" s="116">
        <v>0.1014383</v>
      </c>
    </row>
    <row r="271" spans="1:4" x14ac:dyDescent="0.25">
      <c r="A271" s="110">
        <v>45914</v>
      </c>
      <c r="B271" s="116">
        <v>0.1014245</v>
      </c>
      <c r="C271" s="116">
        <v>0.1014106</v>
      </c>
      <c r="D271" s="116">
        <v>0.1014383</v>
      </c>
    </row>
    <row r="272" spans="1:4" x14ac:dyDescent="0.25">
      <c r="A272" s="110">
        <v>45915</v>
      </c>
      <c r="B272" s="116">
        <v>0.10180549999999999</v>
      </c>
      <c r="C272" s="116">
        <v>0.1017904</v>
      </c>
      <c r="D272" s="116">
        <v>0.10182049999999999</v>
      </c>
    </row>
    <row r="273" spans="1:4" x14ac:dyDescent="0.25">
      <c r="A273" s="110">
        <v>45916</v>
      </c>
      <c r="B273" s="116">
        <v>0.10233</v>
      </c>
      <c r="C273" s="116">
        <v>0.10233</v>
      </c>
      <c r="D273" s="116">
        <v>0.10233</v>
      </c>
    </row>
    <row r="274" spans="1:4" x14ac:dyDescent="0.25">
      <c r="A274" s="110">
        <v>45917</v>
      </c>
      <c r="B274" s="116">
        <v>0.1017791</v>
      </c>
      <c r="C274" s="116">
        <v>0.10175629999999999</v>
      </c>
      <c r="D274" s="116">
        <v>0.1018018</v>
      </c>
    </row>
    <row r="275" spans="1:4" x14ac:dyDescent="0.25">
      <c r="A275" s="110">
        <v>45918</v>
      </c>
      <c r="B275" s="116">
        <v>0.10124420000000001</v>
      </c>
      <c r="C275" s="116">
        <v>0.10122780000000001</v>
      </c>
      <c r="D275" s="116">
        <v>0.10126060000000001</v>
      </c>
    </row>
    <row r="276" spans="1:4" x14ac:dyDescent="0.25">
      <c r="A276" s="110">
        <v>45919</v>
      </c>
      <c r="B276" s="116">
        <v>0.10054440000000001</v>
      </c>
      <c r="C276" s="116">
        <v>0.1005297</v>
      </c>
      <c r="D276" s="116">
        <v>0.1005591</v>
      </c>
    </row>
    <row r="277" spans="1:4" x14ac:dyDescent="0.25">
      <c r="A277" s="110">
        <v>45920</v>
      </c>
      <c r="B277" s="116">
        <v>0.10054440000000001</v>
      </c>
      <c r="C277" s="116">
        <v>0.1005297</v>
      </c>
      <c r="D277" s="116">
        <v>0.1005591</v>
      </c>
    </row>
    <row r="278" spans="1:4" x14ac:dyDescent="0.25">
      <c r="A278" s="110">
        <v>45921</v>
      </c>
      <c r="B278" s="116">
        <v>0.10054440000000001</v>
      </c>
      <c r="C278" s="116">
        <v>0.1005297</v>
      </c>
      <c r="D278" s="116">
        <v>0.1005591</v>
      </c>
    </row>
    <row r="279" spans="1:4" x14ac:dyDescent="0.25">
      <c r="A279" s="110">
        <v>45922</v>
      </c>
      <c r="B279" s="116">
        <v>0.100781</v>
      </c>
      <c r="C279" s="116">
        <v>0.1007668</v>
      </c>
      <c r="D279" s="116">
        <v>0.1007952</v>
      </c>
    </row>
    <row r="280" spans="1:4" x14ac:dyDescent="0.25">
      <c r="A280" s="110">
        <v>45923</v>
      </c>
      <c r="B280" s="116">
        <v>0.1010621</v>
      </c>
      <c r="C280" s="116">
        <v>0.10104680000000001</v>
      </c>
      <c r="D280" s="116">
        <v>0.1010774</v>
      </c>
    </row>
    <row r="281" spans="1:4" x14ac:dyDescent="0.25">
      <c r="A281" s="110">
        <v>45924</v>
      </c>
      <c r="B281" s="116">
        <v>0.1004868</v>
      </c>
      <c r="C281" s="116">
        <v>0.1004732</v>
      </c>
      <c r="D281" s="116">
        <v>0.1005004</v>
      </c>
    </row>
    <row r="282" spans="1:4" x14ac:dyDescent="0.25">
      <c r="A282" s="110">
        <v>45925</v>
      </c>
      <c r="B282" s="116">
        <v>9.9533099999999999E-2</v>
      </c>
      <c r="C282" s="116">
        <v>9.9520300000000006E-2</v>
      </c>
      <c r="D282" s="116">
        <v>9.9545999999999996E-2</v>
      </c>
    </row>
    <row r="283" spans="1:4" x14ac:dyDescent="0.25">
      <c r="A283" s="110">
        <v>45926</v>
      </c>
      <c r="B283" s="116">
        <v>0.10023700000000001</v>
      </c>
      <c r="C283" s="116">
        <v>0.1002214</v>
      </c>
      <c r="D283" s="116">
        <v>0.1002526</v>
      </c>
    </row>
    <row r="284" spans="1:4" x14ac:dyDescent="0.25">
      <c r="A284" s="110">
        <v>45927</v>
      </c>
      <c r="B284" s="116">
        <v>0.10023700000000001</v>
      </c>
      <c r="C284" s="116">
        <v>0.1002214</v>
      </c>
      <c r="D284" s="116">
        <v>0.1002526</v>
      </c>
    </row>
    <row r="285" spans="1:4" x14ac:dyDescent="0.25">
      <c r="A285" s="110">
        <v>45928</v>
      </c>
      <c r="B285" s="116">
        <v>0.10023700000000001</v>
      </c>
      <c r="C285" s="116">
        <v>0.1002214</v>
      </c>
      <c r="D285" s="116">
        <v>0.1002526</v>
      </c>
    </row>
    <row r="286" spans="1:4" x14ac:dyDescent="0.25">
      <c r="A286" s="110">
        <v>45929</v>
      </c>
      <c r="B286" s="116">
        <v>0.10023749999999999</v>
      </c>
      <c r="C286" s="116">
        <v>0.10022449999999999</v>
      </c>
      <c r="D286" s="116">
        <v>0.1002506</v>
      </c>
    </row>
    <row r="287" spans="1:4" x14ac:dyDescent="0.25">
      <c r="A287" s="110">
        <v>45930</v>
      </c>
      <c r="B287" s="116">
        <v>0.10021090000000001</v>
      </c>
      <c r="C287" s="116">
        <v>0.1001963</v>
      </c>
      <c r="D287" s="116">
        <v>0.1002255</v>
      </c>
    </row>
    <row r="288" spans="1:4" x14ac:dyDescent="0.25">
      <c r="A288" s="110">
        <v>45931</v>
      </c>
      <c r="B288" s="116">
        <v>0.10093969999999999</v>
      </c>
      <c r="C288" s="116">
        <v>0.1009244</v>
      </c>
      <c r="D288" s="116">
        <v>0.100955</v>
      </c>
    </row>
    <row r="289" spans="1:4" x14ac:dyDescent="0.25">
      <c r="A289" s="110">
        <v>45932</v>
      </c>
      <c r="B289" s="116">
        <v>0.1001136</v>
      </c>
      <c r="C289" s="116">
        <v>0.10009899999999999</v>
      </c>
      <c r="D289" s="116">
        <v>0.1001281</v>
      </c>
    </row>
    <row r="290" spans="1:4" x14ac:dyDescent="0.25">
      <c r="A290" s="110">
        <v>45933</v>
      </c>
      <c r="B290" s="116">
        <v>0.1005752</v>
      </c>
      <c r="C290" s="116">
        <v>0.1005611</v>
      </c>
      <c r="D290" s="116">
        <v>0.1005894</v>
      </c>
    </row>
    <row r="291" spans="1:4" x14ac:dyDescent="0.25">
      <c r="A291" s="110">
        <v>45934</v>
      </c>
      <c r="B291" s="116">
        <v>0.1005752</v>
      </c>
      <c r="C291" s="116">
        <v>0.1005611</v>
      </c>
      <c r="D291" s="116">
        <v>0.1005894</v>
      </c>
    </row>
    <row r="292" spans="1:4" x14ac:dyDescent="0.25">
      <c r="A292" s="110">
        <v>45935</v>
      </c>
      <c r="B292" s="116">
        <v>0.1005752</v>
      </c>
      <c r="C292" s="116">
        <v>0.1005611</v>
      </c>
      <c r="D292" s="116">
        <v>0.1005894</v>
      </c>
    </row>
    <row r="293" spans="1:4" x14ac:dyDescent="0.25">
      <c r="A293" s="110">
        <v>45936</v>
      </c>
      <c r="B293" s="116">
        <v>0.1007576</v>
      </c>
      <c r="C293" s="116">
        <v>0.1007424</v>
      </c>
      <c r="D293" s="116">
        <v>0.1007729</v>
      </c>
    </row>
    <row r="294" spans="1:4" x14ac:dyDescent="0.25">
      <c r="A294" s="110">
        <v>45937</v>
      </c>
      <c r="B294" s="116">
        <v>0.1003295</v>
      </c>
      <c r="C294" s="116">
        <v>0.1003149</v>
      </c>
      <c r="D294" s="116">
        <v>0.10034410000000001</v>
      </c>
    </row>
    <row r="295" spans="1:4" x14ac:dyDescent="0.25">
      <c r="A295" s="110">
        <v>45938</v>
      </c>
      <c r="B295" s="116">
        <v>0.10012409999999999</v>
      </c>
      <c r="C295" s="116">
        <v>0.1001061</v>
      </c>
      <c r="D295" s="116">
        <v>0.1001422</v>
      </c>
    </row>
    <row r="296" spans="1:4" x14ac:dyDescent="0.25">
      <c r="A296" s="110">
        <v>45939</v>
      </c>
      <c r="B296" s="116">
        <v>9.9127099999999996E-2</v>
      </c>
      <c r="C296" s="116">
        <v>9.9110900000000002E-2</v>
      </c>
      <c r="D296" s="116">
        <v>9.9143400000000007E-2</v>
      </c>
    </row>
    <row r="297" spans="1:4" x14ac:dyDescent="0.25">
      <c r="A297" s="110">
        <v>45940</v>
      </c>
      <c r="B297" s="116">
        <v>9.8708299999999999E-2</v>
      </c>
      <c r="C297" s="116">
        <v>9.8695199999999997E-2</v>
      </c>
      <c r="D297" s="116">
        <v>9.8721500000000004E-2</v>
      </c>
    </row>
    <row r="298" spans="1:4" x14ac:dyDescent="0.25">
      <c r="A298" s="110">
        <v>45941</v>
      </c>
      <c r="B298" s="116">
        <v>9.8708299999999999E-2</v>
      </c>
      <c r="C298" s="116">
        <v>9.8695199999999997E-2</v>
      </c>
      <c r="D298" s="116">
        <v>9.8721500000000004E-2</v>
      </c>
    </row>
    <row r="299" spans="1:4" x14ac:dyDescent="0.25">
      <c r="A299" s="110">
        <v>45942</v>
      </c>
      <c r="B299" s="116">
        <v>9.8708299999999999E-2</v>
      </c>
      <c r="C299" s="116">
        <v>9.8695199999999997E-2</v>
      </c>
      <c r="D299" s="116">
        <v>9.8721500000000004E-2</v>
      </c>
    </row>
    <row r="300" spans="1:4" x14ac:dyDescent="0.25">
      <c r="A300" s="110">
        <v>45943</v>
      </c>
      <c r="B300" s="116">
        <v>9.9070199999999997E-2</v>
      </c>
      <c r="C300" s="116">
        <v>9.9054000000000003E-2</v>
      </c>
      <c r="D300" s="116">
        <v>9.9086400000000005E-2</v>
      </c>
    </row>
    <row r="301" spans="1:4" x14ac:dyDescent="0.25">
      <c r="A301" s="110">
        <v>45944</v>
      </c>
      <c r="B301" s="116">
        <v>9.85124E-2</v>
      </c>
      <c r="C301" s="116">
        <v>9.8497899999999999E-2</v>
      </c>
      <c r="D301" s="116">
        <v>9.8527000000000003E-2</v>
      </c>
    </row>
    <row r="302" spans="1:4" x14ac:dyDescent="0.25">
      <c r="A302" s="110">
        <v>45945</v>
      </c>
      <c r="B302" s="116">
        <v>9.8948599999999998E-2</v>
      </c>
      <c r="C302" s="116">
        <v>9.8934400000000006E-2</v>
      </c>
      <c r="D302" s="116">
        <v>9.8962800000000004E-2</v>
      </c>
    </row>
    <row r="303" spans="1:4" x14ac:dyDescent="0.25">
      <c r="A303" s="110">
        <v>45946</v>
      </c>
      <c r="B303" s="116">
        <v>9.9245700000000006E-2</v>
      </c>
      <c r="C303" s="116">
        <v>9.9230899999999997E-2</v>
      </c>
      <c r="D303" s="116">
        <v>9.9260500000000002E-2</v>
      </c>
    </row>
    <row r="304" spans="1:4" x14ac:dyDescent="0.25">
      <c r="A304" s="110">
        <v>45947</v>
      </c>
      <c r="B304" s="116">
        <v>9.9539100000000005E-2</v>
      </c>
      <c r="C304" s="116">
        <v>9.9524199999999993E-2</v>
      </c>
      <c r="D304" s="116">
        <v>9.9553900000000001E-2</v>
      </c>
    </row>
    <row r="305" spans="1:4" x14ac:dyDescent="0.25">
      <c r="A305" s="110">
        <v>45948</v>
      </c>
      <c r="B305" s="116">
        <v>9.9539100000000005E-2</v>
      </c>
      <c r="C305" s="116">
        <v>9.9524199999999993E-2</v>
      </c>
      <c r="D305" s="116">
        <v>9.9553900000000001E-2</v>
      </c>
    </row>
    <row r="306" spans="1:4" x14ac:dyDescent="0.25">
      <c r="A306" s="110">
        <v>45949</v>
      </c>
      <c r="B306" s="116">
        <v>9.9539100000000005E-2</v>
      </c>
      <c r="C306" s="116">
        <v>9.9524199999999993E-2</v>
      </c>
      <c r="D306" s="116">
        <v>9.9553900000000001E-2</v>
      </c>
    </row>
    <row r="307" spans="1:4" x14ac:dyDescent="0.25">
      <c r="A307" s="110">
        <v>45950</v>
      </c>
      <c r="B307" s="116">
        <v>9.9487099999999995E-2</v>
      </c>
      <c r="C307" s="116">
        <v>9.9472699999999997E-2</v>
      </c>
      <c r="D307" s="116">
        <v>9.9501400000000004E-2</v>
      </c>
    </row>
    <row r="308" spans="1:4" x14ac:dyDescent="0.25">
      <c r="A308" s="110">
        <v>45951</v>
      </c>
      <c r="B308" s="116">
        <v>9.9445500000000006E-2</v>
      </c>
      <c r="C308" s="116">
        <v>9.9431199999999997E-2</v>
      </c>
      <c r="D308" s="116">
        <v>9.9459900000000004E-2</v>
      </c>
    </row>
    <row r="309" spans="1:4" x14ac:dyDescent="0.25">
      <c r="A309" s="110">
        <v>45952</v>
      </c>
      <c r="B309" s="116">
        <v>9.9715799999999993E-2</v>
      </c>
      <c r="C309" s="116">
        <v>9.9699899999999994E-2</v>
      </c>
      <c r="D309" s="116">
        <v>9.9731700000000006E-2</v>
      </c>
    </row>
    <row r="310" spans="1:4" x14ac:dyDescent="0.25">
      <c r="A310" s="110">
        <v>45953</v>
      </c>
      <c r="B310" s="116">
        <v>0.1002561</v>
      </c>
      <c r="C310" s="116">
        <v>0.1002415</v>
      </c>
      <c r="D310" s="116">
        <v>0.1002707</v>
      </c>
    </row>
    <row r="311" spans="1:4" x14ac:dyDescent="0.25">
      <c r="A311" s="110">
        <v>45954</v>
      </c>
      <c r="B311" s="116">
        <v>9.9798899999999996E-2</v>
      </c>
      <c r="C311" s="116">
        <v>9.9783399999999994E-2</v>
      </c>
      <c r="D311" s="116">
        <v>9.9814299999999995E-2</v>
      </c>
    </row>
    <row r="312" spans="1:4" x14ac:dyDescent="0.25">
      <c r="A312" s="110">
        <v>45955</v>
      </c>
      <c r="B312" s="116">
        <v>9.9798899999999996E-2</v>
      </c>
      <c r="C312" s="116">
        <v>9.9783399999999994E-2</v>
      </c>
      <c r="D312" s="116">
        <v>9.9814299999999995E-2</v>
      </c>
    </row>
    <row r="313" spans="1:4" x14ac:dyDescent="0.25">
      <c r="A313" s="110">
        <v>45956</v>
      </c>
      <c r="B313" s="116">
        <v>9.9798899999999996E-2</v>
      </c>
      <c r="C313" s="116">
        <v>9.9783399999999994E-2</v>
      </c>
      <c r="D313" s="116">
        <v>9.9814299999999995E-2</v>
      </c>
    </row>
    <row r="314" spans="1:4" x14ac:dyDescent="0.25">
      <c r="A314" s="110">
        <v>45957</v>
      </c>
      <c r="B314" s="116">
        <v>0.1002164</v>
      </c>
      <c r="C314" s="116">
        <v>0.1002024</v>
      </c>
      <c r="D314" s="116">
        <v>0.1002305</v>
      </c>
    </row>
    <row r="315" spans="1:4" x14ac:dyDescent="0.25">
      <c r="A315" s="110">
        <v>45958</v>
      </c>
      <c r="B315" s="116">
        <v>0.1002546</v>
      </c>
      <c r="C315" s="116">
        <v>0.1002415</v>
      </c>
      <c r="D315" s="116">
        <v>0.1002677</v>
      </c>
    </row>
    <row r="316" spans="1:4" x14ac:dyDescent="0.25">
      <c r="A316" s="110">
        <v>45959</v>
      </c>
      <c r="B316" s="116">
        <v>9.9768499999999996E-2</v>
      </c>
      <c r="C316" s="116">
        <v>9.9744600000000003E-2</v>
      </c>
      <c r="D316" s="116">
        <v>9.9792400000000003E-2</v>
      </c>
    </row>
    <row r="317" spans="1:4" x14ac:dyDescent="0.25">
      <c r="A317" s="110">
        <v>45960</v>
      </c>
      <c r="B317" s="116">
        <v>9.9464300000000005E-2</v>
      </c>
      <c r="C317" s="116">
        <v>9.9450999999999998E-2</v>
      </c>
      <c r="D317" s="116">
        <v>9.9477700000000002E-2</v>
      </c>
    </row>
    <row r="318" spans="1:4" x14ac:dyDescent="0.25">
      <c r="A318" s="110">
        <v>45961</v>
      </c>
      <c r="B318" s="116">
        <v>9.8768800000000004E-2</v>
      </c>
      <c r="C318" s="116">
        <v>9.8754700000000001E-2</v>
      </c>
      <c r="D318" s="116">
        <v>9.8782900000000007E-2</v>
      </c>
    </row>
    <row r="319" spans="1:4" x14ac:dyDescent="0.25">
      <c r="A319" s="110">
        <v>45962</v>
      </c>
      <c r="B319" s="116">
        <v>9.8768800000000004E-2</v>
      </c>
      <c r="C319" s="116">
        <v>9.8754700000000001E-2</v>
      </c>
      <c r="D319" s="116">
        <v>9.8782900000000007E-2</v>
      </c>
    </row>
    <row r="320" spans="1:4" x14ac:dyDescent="0.25">
      <c r="A320" s="110">
        <v>45963</v>
      </c>
      <c r="B320" s="116">
        <v>9.8768800000000004E-2</v>
      </c>
      <c r="C320" s="116">
        <v>9.8754700000000001E-2</v>
      </c>
      <c r="D320" s="116">
        <v>9.8782900000000007E-2</v>
      </c>
    </row>
    <row r="321" spans="1:4" x14ac:dyDescent="0.25">
      <c r="A321" s="110">
        <v>45964</v>
      </c>
      <c r="B321" s="116">
        <v>9.8744399999999996E-2</v>
      </c>
      <c r="C321" s="116">
        <v>9.8732200000000006E-2</v>
      </c>
      <c r="D321" s="116">
        <v>9.87566E-2</v>
      </c>
    </row>
    <row r="322" spans="1:4" x14ac:dyDescent="0.25">
      <c r="A322" s="110">
        <v>45965</v>
      </c>
      <c r="B322" s="116">
        <v>9.7833000000000003E-2</v>
      </c>
      <c r="C322" s="116">
        <v>9.7819600000000007E-2</v>
      </c>
      <c r="D322" s="116">
        <v>9.78464E-2</v>
      </c>
    </row>
    <row r="323" spans="1:4" x14ac:dyDescent="0.25">
      <c r="A323" s="110">
        <v>45966</v>
      </c>
      <c r="B323" s="116">
        <v>9.7878400000000004E-2</v>
      </c>
      <c r="C323" s="116">
        <v>9.7865499999999994E-2</v>
      </c>
      <c r="D323" s="116">
        <v>9.7891400000000003E-2</v>
      </c>
    </row>
    <row r="324" spans="1:4" x14ac:dyDescent="0.25">
      <c r="A324" s="110">
        <v>45967</v>
      </c>
      <c r="B324" s="116">
        <v>9.8021899999999995E-2</v>
      </c>
      <c r="C324" s="116">
        <v>9.8007499999999997E-2</v>
      </c>
      <c r="D324" s="116">
        <v>9.8036300000000007E-2</v>
      </c>
    </row>
    <row r="325" spans="1:4" x14ac:dyDescent="0.25">
      <c r="A325" s="110">
        <v>45968</v>
      </c>
      <c r="B325" s="116">
        <v>9.8492999999999997E-2</v>
      </c>
      <c r="C325" s="116">
        <v>9.8477499999999996E-2</v>
      </c>
      <c r="D325" s="116">
        <v>9.8508499999999999E-2</v>
      </c>
    </row>
    <row r="326" spans="1:4" x14ac:dyDescent="0.25">
      <c r="A326" s="110">
        <v>45969</v>
      </c>
      <c r="B326" s="116">
        <v>9.8492999999999997E-2</v>
      </c>
      <c r="C326" s="116">
        <v>9.8477499999999996E-2</v>
      </c>
      <c r="D326" s="116">
        <v>9.8508499999999999E-2</v>
      </c>
    </row>
    <row r="327" spans="1:4" x14ac:dyDescent="0.25">
      <c r="A327" s="110">
        <v>45970</v>
      </c>
      <c r="B327" s="116">
        <v>9.8492999999999997E-2</v>
      </c>
      <c r="C327" s="116">
        <v>9.8477499999999996E-2</v>
      </c>
      <c r="D327" s="116">
        <v>9.8508499999999999E-2</v>
      </c>
    </row>
    <row r="328" spans="1:4" x14ac:dyDescent="0.25">
      <c r="A328" s="110">
        <v>45971</v>
      </c>
      <c r="B328" s="116">
        <v>9.8820000000000005E-2</v>
      </c>
      <c r="C328" s="116">
        <v>9.8807300000000001E-2</v>
      </c>
      <c r="D328" s="116">
        <v>9.8832699999999996E-2</v>
      </c>
    </row>
    <row r="329" spans="1:4" x14ac:dyDescent="0.25">
      <c r="A329" s="110">
        <v>45972</v>
      </c>
      <c r="B329" s="116">
        <v>9.9546999999999997E-2</v>
      </c>
      <c r="C329" s="116">
        <v>9.9532099999999998E-2</v>
      </c>
      <c r="D329" s="116">
        <v>9.9561899999999995E-2</v>
      </c>
    </row>
    <row r="330" spans="1:4" x14ac:dyDescent="0.25">
      <c r="A330" s="110">
        <v>45973</v>
      </c>
      <c r="B330" s="116">
        <v>9.9238300000000002E-2</v>
      </c>
      <c r="C330" s="116">
        <v>9.9224999999999994E-2</v>
      </c>
      <c r="D330" s="116">
        <v>9.9251599999999995E-2</v>
      </c>
    </row>
    <row r="331" spans="1:4" x14ac:dyDescent="0.25">
      <c r="A331" s="110">
        <v>45974</v>
      </c>
      <c r="B331" s="116">
        <v>9.9763000000000004E-2</v>
      </c>
      <c r="C331" s="116">
        <v>9.9747600000000006E-2</v>
      </c>
      <c r="D331" s="116">
        <v>9.9778400000000003E-2</v>
      </c>
    </row>
    <row r="332" spans="1:4" x14ac:dyDescent="0.25">
      <c r="A332" s="110">
        <v>45975</v>
      </c>
      <c r="B332" s="116">
        <v>9.8995600000000003E-2</v>
      </c>
      <c r="C332" s="116">
        <v>9.8982399999999998E-2</v>
      </c>
      <c r="D332" s="116">
        <v>9.9008899999999997E-2</v>
      </c>
    </row>
    <row r="333" spans="1:4" x14ac:dyDescent="0.25">
      <c r="A333" s="110">
        <v>45976</v>
      </c>
      <c r="B333" s="116">
        <v>9.8995600000000003E-2</v>
      </c>
      <c r="C333" s="116">
        <v>9.8982399999999998E-2</v>
      </c>
      <c r="D333" s="116">
        <v>9.9008899999999997E-2</v>
      </c>
    </row>
    <row r="334" spans="1:4" x14ac:dyDescent="0.25">
      <c r="A334" s="110">
        <v>45977</v>
      </c>
      <c r="B334" s="116">
        <v>9.8995600000000003E-2</v>
      </c>
      <c r="C334" s="116">
        <v>9.8982399999999998E-2</v>
      </c>
      <c r="D334" s="116">
        <v>9.9008899999999997E-2</v>
      </c>
    </row>
    <row r="335" spans="1:4" x14ac:dyDescent="0.25">
      <c r="A335" s="110">
        <v>45978</v>
      </c>
      <c r="B335" s="116">
        <v>9.9064299999999994E-2</v>
      </c>
      <c r="C335" s="116">
        <v>9.9049100000000001E-2</v>
      </c>
      <c r="D335" s="116">
        <v>9.9079500000000001E-2</v>
      </c>
    </row>
    <row r="336" spans="1:4" x14ac:dyDescent="0.25">
      <c r="A336" s="110">
        <v>45979</v>
      </c>
      <c r="B336" s="116">
        <v>9.89902E-2</v>
      </c>
      <c r="C336" s="116">
        <v>9.8977499999999996E-2</v>
      </c>
      <c r="D336" s="116">
        <v>9.9002999999999994E-2</v>
      </c>
    </row>
    <row r="337" spans="1:4" x14ac:dyDescent="0.25">
      <c r="A337" s="110">
        <v>45980</v>
      </c>
      <c r="B337" s="116">
        <v>9.8171999999999995E-2</v>
      </c>
      <c r="C337" s="116">
        <v>9.8156599999999997E-2</v>
      </c>
      <c r="D337" s="116">
        <v>9.8187399999999994E-2</v>
      </c>
    </row>
    <row r="338" spans="1:4" x14ac:dyDescent="0.25">
      <c r="A338" s="110">
        <v>45981</v>
      </c>
      <c r="B338" s="116">
        <v>9.7859799999999997E-2</v>
      </c>
      <c r="C338" s="116">
        <v>9.7845399999999999E-2</v>
      </c>
      <c r="D338" s="116">
        <v>9.7874100000000006E-2</v>
      </c>
    </row>
    <row r="339" spans="1:4" x14ac:dyDescent="0.25">
      <c r="A339" s="110">
        <v>45982</v>
      </c>
      <c r="B339" s="116">
        <v>9.7545699999999999E-2</v>
      </c>
      <c r="C339" s="116">
        <v>9.7529500000000005E-2</v>
      </c>
      <c r="D339" s="116">
        <v>9.7561899999999993E-2</v>
      </c>
    </row>
    <row r="340" spans="1:4" x14ac:dyDescent="0.25">
      <c r="A340" s="110">
        <v>45983</v>
      </c>
      <c r="B340" s="116">
        <v>9.7545699999999999E-2</v>
      </c>
      <c r="C340" s="116">
        <v>9.7529500000000005E-2</v>
      </c>
      <c r="D340" s="116">
        <v>9.7561899999999993E-2</v>
      </c>
    </row>
    <row r="341" spans="1:4" x14ac:dyDescent="0.25">
      <c r="A341" s="110">
        <v>45984</v>
      </c>
      <c r="B341" s="116">
        <v>9.7545699999999999E-2</v>
      </c>
      <c r="C341" s="116">
        <v>9.7529500000000005E-2</v>
      </c>
      <c r="D341" s="116">
        <v>9.7561899999999993E-2</v>
      </c>
    </row>
    <row r="342" spans="1:4" x14ac:dyDescent="0.25">
      <c r="A342" s="110">
        <v>45985</v>
      </c>
      <c r="B342" s="116">
        <v>9.77383E-2</v>
      </c>
      <c r="C342" s="116">
        <v>9.7724900000000003E-2</v>
      </c>
      <c r="D342" s="116">
        <v>9.7751699999999997E-2</v>
      </c>
    </row>
    <row r="343" spans="1:4" x14ac:dyDescent="0.25">
      <c r="A343" s="110">
        <v>45986</v>
      </c>
      <c r="B343" s="116">
        <v>9.7870299999999993E-2</v>
      </c>
      <c r="C343" s="116">
        <v>9.7855899999999996E-2</v>
      </c>
      <c r="D343" s="116">
        <v>9.7884700000000005E-2</v>
      </c>
    </row>
    <row r="344" spans="1:4" x14ac:dyDescent="0.25">
      <c r="A344" s="110">
        <v>45987</v>
      </c>
      <c r="B344" s="116">
        <v>9.8025699999999993E-2</v>
      </c>
      <c r="C344" s="116">
        <v>9.8011299999999996E-2</v>
      </c>
      <c r="D344" s="116">
        <v>9.8040100000000005E-2</v>
      </c>
    </row>
    <row r="345" spans="1:4" x14ac:dyDescent="0.25">
      <c r="A345" s="110">
        <v>45988</v>
      </c>
      <c r="B345" s="116">
        <v>9.8420800000000003E-2</v>
      </c>
      <c r="C345" s="116">
        <v>9.8402900000000001E-2</v>
      </c>
      <c r="D345" s="116">
        <v>9.8438700000000004E-2</v>
      </c>
    </row>
    <row r="346" spans="1:4" x14ac:dyDescent="0.25">
      <c r="A346" s="110">
        <v>45989</v>
      </c>
      <c r="B346" s="116">
        <v>9.8766800000000002E-2</v>
      </c>
      <c r="C346" s="116">
        <v>9.8747799999999997E-2</v>
      </c>
      <c r="D346" s="116">
        <v>9.8785899999999996E-2</v>
      </c>
    </row>
    <row r="347" spans="1:4" x14ac:dyDescent="0.25">
      <c r="A347" s="110">
        <v>45990</v>
      </c>
      <c r="B347" s="116">
        <v>9.8766800000000002E-2</v>
      </c>
      <c r="C347" s="116">
        <v>9.8747799999999997E-2</v>
      </c>
      <c r="D347" s="116">
        <v>9.8785899999999996E-2</v>
      </c>
    </row>
    <row r="348" spans="1:4" x14ac:dyDescent="0.25">
      <c r="A348" s="110">
        <v>45991</v>
      </c>
      <c r="B348" s="116">
        <v>9.8766800000000002E-2</v>
      </c>
      <c r="C348" s="116">
        <v>9.8747799999999997E-2</v>
      </c>
      <c r="D348" s="116">
        <v>9.8785899999999996E-2</v>
      </c>
    </row>
    <row r="349" spans="1:4" x14ac:dyDescent="0.25">
      <c r="A349" s="110">
        <v>45992</v>
      </c>
      <c r="B349" s="116">
        <v>9.8711800000000002E-2</v>
      </c>
      <c r="C349" s="116">
        <v>9.8699099999999998E-2</v>
      </c>
      <c r="D349" s="116">
        <v>9.8724400000000004E-2</v>
      </c>
    </row>
    <row r="350" spans="1:4" x14ac:dyDescent="0.25">
      <c r="A350" s="110">
        <v>45993</v>
      </c>
      <c r="B350" s="116">
        <v>9.8613900000000004E-2</v>
      </c>
      <c r="C350" s="116">
        <v>9.8599800000000001E-2</v>
      </c>
      <c r="D350" s="116">
        <v>9.8627999999999993E-2</v>
      </c>
    </row>
    <row r="351" spans="1:4" x14ac:dyDescent="0.25">
      <c r="A351" s="110">
        <v>45994</v>
      </c>
      <c r="B351" s="116">
        <v>9.9431699999999998E-2</v>
      </c>
      <c r="C351" s="116">
        <v>9.9419300000000002E-2</v>
      </c>
      <c r="D351" s="116">
        <v>9.9444099999999994E-2</v>
      </c>
    </row>
    <row r="352" spans="1:4" x14ac:dyDescent="0.25">
      <c r="A352" s="110">
        <v>45995</v>
      </c>
      <c r="B352" s="116">
        <v>9.8997100000000005E-2</v>
      </c>
      <c r="C352" s="116">
        <v>9.8982399999999998E-2</v>
      </c>
      <c r="D352" s="116">
        <v>9.9011799999999997E-2</v>
      </c>
    </row>
    <row r="353" spans="1:4" x14ac:dyDescent="0.25">
      <c r="A353" s="110">
        <v>45996</v>
      </c>
      <c r="B353" s="116">
        <v>9.8956500000000003E-2</v>
      </c>
      <c r="C353" s="116">
        <v>9.8943199999999995E-2</v>
      </c>
      <c r="D353" s="116">
        <v>9.8969699999999994E-2</v>
      </c>
    </row>
    <row r="354" spans="1:4" x14ac:dyDescent="0.25">
      <c r="A354" s="110">
        <v>45997</v>
      </c>
      <c r="B354" s="116">
        <v>9.8956500000000003E-2</v>
      </c>
      <c r="C354" s="116">
        <v>9.8943199999999995E-2</v>
      </c>
      <c r="D354" s="116">
        <v>9.8969699999999994E-2</v>
      </c>
    </row>
    <row r="355" spans="1:4" x14ac:dyDescent="0.25">
      <c r="A355" s="110">
        <v>45998</v>
      </c>
      <c r="B355" s="116">
        <v>9.8956500000000003E-2</v>
      </c>
      <c r="C355" s="116">
        <v>9.8943199999999995E-2</v>
      </c>
      <c r="D355" s="116">
        <v>9.8969699999999994E-2</v>
      </c>
    </row>
    <row r="356" spans="1:4" x14ac:dyDescent="0.25">
      <c r="A356" s="110">
        <v>45999</v>
      </c>
      <c r="B356" s="116">
        <v>9.8747299999999996E-2</v>
      </c>
      <c r="C356" s="116">
        <v>9.8733199999999993E-2</v>
      </c>
      <c r="D356" s="116">
        <v>9.8761500000000002E-2</v>
      </c>
    </row>
    <row r="357" spans="1:4" x14ac:dyDescent="0.25">
      <c r="A357" s="110">
        <v>46000</v>
      </c>
      <c r="B357" s="116">
        <v>9.84067E-2</v>
      </c>
      <c r="C357" s="116">
        <v>9.83932E-2</v>
      </c>
      <c r="D357" s="116">
        <v>9.8420300000000002E-2</v>
      </c>
    </row>
    <row r="358" spans="1:4" x14ac:dyDescent="0.25">
      <c r="A358" s="110">
        <v>46001</v>
      </c>
      <c r="B358" s="116">
        <v>9.8673300000000005E-2</v>
      </c>
      <c r="C358" s="116">
        <v>9.8658200000000001E-2</v>
      </c>
      <c r="D358" s="116">
        <v>9.8688399999999996E-2</v>
      </c>
    </row>
    <row r="359" spans="1:4" x14ac:dyDescent="0.25">
      <c r="A359" s="110">
        <v>46002</v>
      </c>
      <c r="B359" s="116">
        <v>9.9476200000000001E-2</v>
      </c>
      <c r="C359" s="116">
        <v>9.9461900000000006E-2</v>
      </c>
      <c r="D359" s="116">
        <v>9.9490599999999998E-2</v>
      </c>
    </row>
    <row r="360" spans="1:4" x14ac:dyDescent="0.25">
      <c r="A360" s="110">
        <v>46003</v>
      </c>
      <c r="B360" s="116">
        <v>9.8788299999999996E-2</v>
      </c>
      <c r="C360" s="116">
        <v>9.8775100000000005E-2</v>
      </c>
      <c r="D360" s="116">
        <v>9.88015E-2</v>
      </c>
    </row>
    <row r="361" spans="1:4" x14ac:dyDescent="0.25">
      <c r="A361" s="110">
        <v>46004</v>
      </c>
      <c r="B361" s="116">
        <v>9.8788299999999996E-2</v>
      </c>
      <c r="C361" s="116">
        <v>9.8775100000000005E-2</v>
      </c>
      <c r="D361" s="116">
        <v>9.88015E-2</v>
      </c>
    </row>
    <row r="362" spans="1:4" x14ac:dyDescent="0.25">
      <c r="A362" s="110">
        <v>46005</v>
      </c>
      <c r="B362" s="116">
        <v>9.8788299999999996E-2</v>
      </c>
      <c r="C362" s="116">
        <v>9.8775100000000005E-2</v>
      </c>
      <c r="D362" s="116">
        <v>9.88015E-2</v>
      </c>
    </row>
    <row r="363" spans="1:4" x14ac:dyDescent="0.25">
      <c r="A363" s="110">
        <v>46006</v>
      </c>
      <c r="B363" s="116">
        <v>9.8405800000000002E-2</v>
      </c>
      <c r="C363" s="116">
        <v>9.8392199999999999E-2</v>
      </c>
      <c r="D363" s="116">
        <v>9.8419300000000001E-2</v>
      </c>
    </row>
    <row r="364" spans="1:4" x14ac:dyDescent="0.25">
      <c r="A364" s="110">
        <v>46007</v>
      </c>
      <c r="B364" s="116">
        <v>9.8220199999999994E-2</v>
      </c>
      <c r="C364" s="116">
        <v>9.8207699999999995E-2</v>
      </c>
      <c r="D364" s="116">
        <v>9.8232700000000006E-2</v>
      </c>
    </row>
    <row r="365" spans="1:4" x14ac:dyDescent="0.25">
      <c r="A365" s="110">
        <v>46008</v>
      </c>
      <c r="B365" s="116">
        <v>9.7899E-2</v>
      </c>
      <c r="C365" s="116">
        <v>9.7884700000000005E-2</v>
      </c>
      <c r="D365" s="116">
        <v>9.7913399999999998E-2</v>
      </c>
    </row>
    <row r="366" spans="1:4" x14ac:dyDescent="0.25">
      <c r="A366" s="110">
        <v>46009</v>
      </c>
      <c r="B366" s="116">
        <v>9.84019E-2</v>
      </c>
      <c r="C366" s="116">
        <v>9.8388299999999998E-2</v>
      </c>
      <c r="D366" s="116">
        <v>9.8415500000000003E-2</v>
      </c>
    </row>
    <row r="367" spans="1:4" x14ac:dyDescent="0.25">
      <c r="A367" s="110">
        <v>46010</v>
      </c>
      <c r="B367" s="116">
        <v>9.8744899999999997E-2</v>
      </c>
      <c r="C367" s="116">
        <v>9.8732200000000006E-2</v>
      </c>
      <c r="D367" s="116">
        <v>9.8757600000000001E-2</v>
      </c>
    </row>
    <row r="368" spans="1:4" x14ac:dyDescent="0.25">
      <c r="A368" s="110">
        <v>46011</v>
      </c>
      <c r="B368" s="116">
        <v>9.8744899999999997E-2</v>
      </c>
      <c r="C368" s="116">
        <v>9.8732200000000006E-2</v>
      </c>
      <c r="D368" s="116">
        <v>9.8757600000000001E-2</v>
      </c>
    </row>
    <row r="369" spans="1:4" x14ac:dyDescent="0.25">
      <c r="A369" s="110">
        <v>46012</v>
      </c>
      <c r="B369" s="116">
        <v>9.8744899999999997E-2</v>
      </c>
      <c r="C369" s="116">
        <v>9.8732200000000006E-2</v>
      </c>
      <c r="D369" s="116">
        <v>9.8757600000000001E-2</v>
      </c>
    </row>
    <row r="370" spans="1:4" x14ac:dyDescent="0.25">
      <c r="A370" s="110">
        <v>46013</v>
      </c>
      <c r="B370" s="116">
        <v>9.8844899999999999E-2</v>
      </c>
      <c r="C370" s="116">
        <v>9.8829799999999995E-2</v>
      </c>
      <c r="D370" s="116">
        <v>9.8860100000000006E-2</v>
      </c>
    </row>
    <row r="371" spans="1:4" x14ac:dyDescent="0.25">
      <c r="A371" s="110">
        <v>46014</v>
      </c>
      <c r="B371" s="116">
        <v>9.9661600000000003E-2</v>
      </c>
      <c r="C371" s="116">
        <v>9.9647200000000005E-2</v>
      </c>
      <c r="D371" s="116">
        <v>9.9676000000000001E-2</v>
      </c>
    </row>
    <row r="372" spans="1:4" x14ac:dyDescent="0.25">
      <c r="A372" s="110">
        <v>46015</v>
      </c>
      <c r="B372" s="116">
        <v>9.9986500000000006E-2</v>
      </c>
      <c r="C372" s="116">
        <v>9.9962999999999996E-2</v>
      </c>
      <c r="D372" s="116">
        <v>0.10001</v>
      </c>
    </row>
    <row r="373" spans="1:4" x14ac:dyDescent="0.25">
      <c r="A373" s="110">
        <v>46016</v>
      </c>
      <c r="B373" s="116">
        <v>9.9988800000000003E-2</v>
      </c>
      <c r="C373" s="116">
        <v>9.9624400000000002E-2</v>
      </c>
      <c r="D373" s="116">
        <v>0.1003532</v>
      </c>
    </row>
    <row r="374" spans="1:4" x14ac:dyDescent="0.25">
      <c r="A374" s="110">
        <v>46017</v>
      </c>
      <c r="B374" s="116">
        <v>9.98193E-2</v>
      </c>
      <c r="C374" s="116">
        <v>9.9795400000000006E-2</v>
      </c>
      <c r="D374" s="116">
        <v>9.9843199999999993E-2</v>
      </c>
    </row>
    <row r="375" spans="1:4" x14ac:dyDescent="0.25">
      <c r="A375" s="110">
        <v>46018</v>
      </c>
      <c r="B375" s="116">
        <v>9.98193E-2</v>
      </c>
      <c r="C375" s="116">
        <v>9.9795400000000006E-2</v>
      </c>
      <c r="D375" s="116">
        <v>9.9843199999999993E-2</v>
      </c>
    </row>
    <row r="376" spans="1:4" x14ac:dyDescent="0.25">
      <c r="A376" s="110">
        <v>46019</v>
      </c>
      <c r="B376" s="116">
        <v>9.98193E-2</v>
      </c>
      <c r="C376" s="116">
        <v>9.9795400000000006E-2</v>
      </c>
      <c r="D376" s="116">
        <v>9.9843199999999993E-2</v>
      </c>
    </row>
    <row r="377" spans="1:4" x14ac:dyDescent="0.25">
      <c r="A377" s="110">
        <v>46020</v>
      </c>
      <c r="B377" s="116">
        <v>9.94559E-2</v>
      </c>
      <c r="C377" s="116">
        <v>9.9440100000000003E-2</v>
      </c>
      <c r="D377" s="116">
        <v>9.9471799999999999E-2</v>
      </c>
    </row>
    <row r="378" spans="1:4" x14ac:dyDescent="0.25">
      <c r="A378" s="110">
        <v>46021</v>
      </c>
      <c r="B378" s="116">
        <v>9.9598599999999995E-2</v>
      </c>
      <c r="C378" s="116">
        <v>9.9582699999999996E-2</v>
      </c>
      <c r="D378" s="116">
        <v>9.9614400000000006E-2</v>
      </c>
    </row>
    <row r="379" spans="1:4" ht="15.75" thickBot="1" x14ac:dyDescent="0.3">
      <c r="A379" s="110">
        <v>46022</v>
      </c>
      <c r="B379" s="116">
        <v>9.9150199999999994E-2</v>
      </c>
      <c r="C379" s="116">
        <v>9.9133499999999999E-2</v>
      </c>
      <c r="D379" s="116">
        <v>9.9166900000000002E-2</v>
      </c>
    </row>
    <row r="380" spans="1:4" ht="15.75" thickTop="1" x14ac:dyDescent="0.25">
      <c r="A380" s="4" t="s">
        <v>7</v>
      </c>
      <c r="B380" s="5">
        <f>+SUBTOTAL(101,B16:B379)</f>
        <v>9.6452160164835099E-2</v>
      </c>
      <c r="C380" s="5">
        <f>+SUBTOTAL(101,C16:C379)</f>
        <v>9.6432609615384662E-2</v>
      </c>
      <c r="D380" s="5">
        <f>+SUBTOTAL(101,D16:D379)</f>
        <v>9.6471714285714383E-2</v>
      </c>
    </row>
  </sheetData>
  <mergeCells count="4">
    <mergeCell ref="A10:D10"/>
    <mergeCell ref="A11:D11"/>
    <mergeCell ref="A12:D12"/>
    <mergeCell ref="C13:D13"/>
  </mergeCells>
  <hyperlinks>
    <hyperlink ref="A2" location="Índice!A1" display="Índice" xr:uid="{31DBE8ED-7119-4690-8A1E-49655AA8E4B3}"/>
    <hyperlink ref="B5" r:id="rId2" display="https://www.bce.fin.ec/cotizaciones/consulta-por-monedas-extranjeras/" xr:uid="{4AD18C63-0059-4A33-A94C-96796333E2D4}"/>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sheetPr>
  <dimension ref="A2:H34"/>
  <sheetViews>
    <sheetView showGridLines="0" workbookViewId="0"/>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128</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320959</v>
      </c>
      <c r="C9" s="26">
        <v>1.0348241935483871</v>
      </c>
      <c r="D9" s="27">
        <f>+B9*C9</f>
        <v>332136.13833709678</v>
      </c>
      <c r="E9" s="49">
        <v>3330.47</v>
      </c>
      <c r="F9" s="50">
        <f>+E9*100</f>
        <v>333047</v>
      </c>
      <c r="G9" s="28">
        <f>+D9/F9</f>
        <v>0.99726506570272899</v>
      </c>
      <c r="H9" s="28">
        <f>+G9*$D$26</f>
        <v>19.451151593116887</v>
      </c>
    </row>
    <row r="10" spans="1:8" x14ac:dyDescent="0.2">
      <c r="A10" s="24">
        <v>45689</v>
      </c>
      <c r="B10" s="25">
        <v>324081</v>
      </c>
      <c r="C10" s="26">
        <v>1.0416982142857141</v>
      </c>
      <c r="D10" s="27">
        <f t="shared" ref="D10:D20" si="0">+B10*C10</f>
        <v>337594.5989839285</v>
      </c>
      <c r="E10" s="49">
        <v>3333.28</v>
      </c>
      <c r="F10" s="50">
        <f t="shared" ref="F10:F20" si="1">+E10*100</f>
        <v>333328</v>
      </c>
      <c r="G10" s="28">
        <f t="shared" ref="G10:G20" si="2">+D10/F10</f>
        <v>1.0128000017518135</v>
      </c>
      <c r="H10" s="28">
        <f t="shared" ref="H10:H20" si="3">+G10*$D$26</f>
        <v>19.754152677254122</v>
      </c>
    </row>
    <row r="11" spans="1:8" x14ac:dyDescent="0.2">
      <c r="A11" s="24">
        <v>45717</v>
      </c>
      <c r="B11" s="25">
        <v>352671</v>
      </c>
      <c r="C11" s="26">
        <v>1.0793870967741934</v>
      </c>
      <c r="D11" s="27">
        <f t="shared" si="0"/>
        <v>380668.52680645155</v>
      </c>
      <c r="E11" s="49">
        <v>3700.52</v>
      </c>
      <c r="F11" s="50">
        <f t="shared" si="1"/>
        <v>370052</v>
      </c>
      <c r="G11" s="28">
        <f t="shared" si="2"/>
        <v>1.0286892836856754</v>
      </c>
      <c r="H11" s="28">
        <f t="shared" si="3"/>
        <v>20.064065098966736</v>
      </c>
    </row>
    <row r="12" spans="1:8" x14ac:dyDescent="0.2">
      <c r="A12" s="24">
        <v>45748</v>
      </c>
      <c r="B12" s="25">
        <v>443708</v>
      </c>
      <c r="C12" s="26">
        <v>1.1232216666666668</v>
      </c>
      <c r="D12" s="27">
        <f t="shared" si="0"/>
        <v>498382.43927333341</v>
      </c>
      <c r="E12" s="49">
        <v>4648.1000000000004</v>
      </c>
      <c r="F12" s="50">
        <f t="shared" si="1"/>
        <v>464810.00000000006</v>
      </c>
      <c r="G12" s="28">
        <f t="shared" si="2"/>
        <v>1.0722283067776799</v>
      </c>
      <c r="H12" s="28">
        <f t="shared" si="3"/>
        <v>20.913271761773114</v>
      </c>
    </row>
    <row r="13" spans="1:8" x14ac:dyDescent="0.2">
      <c r="A13" s="24">
        <v>45778</v>
      </c>
      <c r="B13" s="25">
        <v>480127</v>
      </c>
      <c r="C13" s="26">
        <v>1.1281112903225807</v>
      </c>
      <c r="D13" s="27">
        <f t="shared" si="0"/>
        <v>541636.68948870967</v>
      </c>
      <c r="E13" s="49">
        <v>5071.8900000000003</v>
      </c>
      <c r="F13" s="50">
        <f t="shared" si="1"/>
        <v>507189.00000000006</v>
      </c>
      <c r="G13" s="28">
        <f t="shared" si="2"/>
        <v>1.0679188418690264</v>
      </c>
      <c r="H13" s="28">
        <f t="shared" si="3"/>
        <v>20.829217824553954</v>
      </c>
    </row>
    <row r="14" spans="1:8" x14ac:dyDescent="0.2">
      <c r="A14" s="24">
        <v>45809</v>
      </c>
      <c r="B14" s="25">
        <v>572742</v>
      </c>
      <c r="C14" s="26">
        <v>1.1527366666666667</v>
      </c>
      <c r="D14" s="27">
        <f t="shared" si="0"/>
        <v>660220.70394000004</v>
      </c>
      <c r="E14" s="49">
        <v>6073.21</v>
      </c>
      <c r="F14" s="50">
        <f t="shared" si="1"/>
        <v>607321</v>
      </c>
      <c r="G14" s="28">
        <f t="shared" si="2"/>
        <v>1.0871033669838521</v>
      </c>
      <c r="H14" s="28">
        <f t="shared" si="3"/>
        <v>21.203402300761876</v>
      </c>
    </row>
    <row r="15" spans="1:8" x14ac:dyDescent="0.2">
      <c r="A15" s="24">
        <v>45839</v>
      </c>
      <c r="B15" s="25">
        <v>425473</v>
      </c>
      <c r="C15" s="26">
        <v>1.1682370967741935</v>
      </c>
      <c r="D15" s="27">
        <f>+B15*C15</f>
        <v>497053.34227580641</v>
      </c>
      <c r="E15" s="49">
        <v>4505.93</v>
      </c>
      <c r="F15" s="50">
        <f>+E15*100</f>
        <v>450593</v>
      </c>
      <c r="G15" s="28">
        <f>+D15/F15</f>
        <v>1.1031093298737584</v>
      </c>
      <c r="H15" s="28">
        <f>+G15*$D$26</f>
        <v>21.515590525610591</v>
      </c>
    </row>
    <row r="16" spans="1:8" x14ac:dyDescent="0.2">
      <c r="A16" s="24">
        <v>45870</v>
      </c>
      <c r="B16" s="25">
        <v>501711</v>
      </c>
      <c r="C16" s="26">
        <v>1.1649951612903224</v>
      </c>
      <c r="D16" s="27">
        <f t="shared" si="0"/>
        <v>584490.88736612897</v>
      </c>
      <c r="E16" s="49">
        <v>5287.4</v>
      </c>
      <c r="F16" s="50">
        <f t="shared" si="1"/>
        <v>528740</v>
      </c>
      <c r="G16" s="28">
        <f t="shared" si="2"/>
        <v>1.1054410246361708</v>
      </c>
      <c r="H16" s="28">
        <f t="shared" si="3"/>
        <v>21.561069054692123</v>
      </c>
    </row>
    <row r="17" spans="1:8" x14ac:dyDescent="0.2">
      <c r="A17" s="24">
        <v>45901</v>
      </c>
      <c r="B17" s="25">
        <v>519200</v>
      </c>
      <c r="C17" s="26">
        <v>1.1732733333333336</v>
      </c>
      <c r="D17" s="27">
        <f t="shared" si="0"/>
        <v>609163.51466666686</v>
      </c>
      <c r="E17" s="49">
        <v>5681.39</v>
      </c>
      <c r="F17" s="50">
        <f t="shared" si="1"/>
        <v>568139</v>
      </c>
      <c r="G17" s="28">
        <f t="shared" si="2"/>
        <v>1.072208587452484</v>
      </c>
      <c r="H17" s="28">
        <f t="shared" si="3"/>
        <v>20.912887146291343</v>
      </c>
    </row>
    <row r="18" spans="1:8" x14ac:dyDescent="0.2">
      <c r="A18" s="24">
        <v>45931</v>
      </c>
      <c r="B18" s="25">
        <v>444029</v>
      </c>
      <c r="C18" s="26">
        <v>1.1641983870967743</v>
      </c>
      <c r="D18" s="27">
        <f t="shared" si="0"/>
        <v>516937.84562419355</v>
      </c>
      <c r="E18" s="49">
        <v>4701.84</v>
      </c>
      <c r="F18" s="50">
        <f t="shared" si="1"/>
        <v>470184</v>
      </c>
      <c r="G18" s="28">
        <f t="shared" si="2"/>
        <v>1.0994373386252905</v>
      </c>
      <c r="H18" s="28">
        <f t="shared" si="3"/>
        <v>21.443970190276552</v>
      </c>
    </row>
    <row r="19" spans="1:8" x14ac:dyDescent="0.2">
      <c r="A19" s="24">
        <v>45962</v>
      </c>
      <c r="B19" s="25">
        <v>569505</v>
      </c>
      <c r="C19" s="26">
        <v>1.1562866666666667</v>
      </c>
      <c r="D19" s="27">
        <f t="shared" si="0"/>
        <v>658511.03810000001</v>
      </c>
      <c r="E19" s="49">
        <v>6543.41</v>
      </c>
      <c r="F19" s="50">
        <f t="shared" si="1"/>
        <v>654341</v>
      </c>
      <c r="G19" s="28">
        <f t="shared" si="2"/>
        <v>1.0063728821822262</v>
      </c>
      <c r="H19" s="28">
        <f t="shared" si="3"/>
        <v>19.62879495506515</v>
      </c>
    </row>
    <row r="20" spans="1:8" x14ac:dyDescent="0.2">
      <c r="A20" s="24">
        <v>45992</v>
      </c>
      <c r="B20" s="25">
        <v>383737</v>
      </c>
      <c r="C20" s="26">
        <v>1.1715225806451615</v>
      </c>
      <c r="D20" s="27">
        <f t="shared" si="0"/>
        <v>449556.56052903231</v>
      </c>
      <c r="E20" s="49">
        <v>4114.1099999999997</v>
      </c>
      <c r="F20" s="50">
        <f t="shared" si="1"/>
        <v>411410.99999999994</v>
      </c>
      <c r="G20" s="28">
        <f t="shared" si="2"/>
        <v>1.0927188639317675</v>
      </c>
      <c r="H20" s="28">
        <f t="shared" si="3"/>
        <v>21.312929733498748</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1" spans="1:8" x14ac:dyDescent="0.2">
      <c r="B31" s="123" t="s">
        <v>585</v>
      </c>
    </row>
    <row r="32" spans="1:8" x14ac:dyDescent="0.2">
      <c r="B32" s="13" t="s">
        <v>586</v>
      </c>
    </row>
    <row r="34" spans="2:2" ht="15" x14ac:dyDescent="0.25">
      <c r="B34" s="6" t="s">
        <v>584</v>
      </c>
    </row>
  </sheetData>
  <hyperlinks>
    <hyperlink ref="A2" location="Índice!A1" display="Índice" xr:uid="{C368B581-D026-4218-B05C-B2DB0BFBA936}"/>
    <hyperlink ref="B34" r:id="rId1" xr:uid="{4FDF0B69-E2C6-4401-95F0-5EC65E642B1E}"/>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sheetPr>
  <dimension ref="A2:H33"/>
  <sheetViews>
    <sheetView showGridLines="0" workbookViewId="0"/>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129</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8225514</v>
      </c>
      <c r="C9" s="26">
        <v>1.0348241935483871</v>
      </c>
      <c r="D9" s="27">
        <f>+B9*C9</f>
        <v>8511960.8915709667</v>
      </c>
      <c r="E9" s="49">
        <v>182727</v>
      </c>
      <c r="F9" s="50">
        <f>+E9*100</f>
        <v>18272700</v>
      </c>
      <c r="G9" s="28">
        <f>+D9/F9</f>
        <v>0.46582940077662122</v>
      </c>
      <c r="H9" s="28">
        <f>+G9*$D$26</f>
        <v>9.0857672675539156</v>
      </c>
    </row>
    <row r="10" spans="1:8" x14ac:dyDescent="0.2">
      <c r="A10" s="24">
        <v>45689</v>
      </c>
      <c r="B10" s="25">
        <v>10939715</v>
      </c>
      <c r="C10" s="26">
        <v>1.0416982142857141</v>
      </c>
      <c r="D10" s="27">
        <f t="shared" ref="D10:D20" si="0">+B10*C10</f>
        <v>11395881.580294641</v>
      </c>
      <c r="E10" s="49">
        <v>240018.1</v>
      </c>
      <c r="F10" s="50">
        <f t="shared" ref="F10:F20" si="1">+E10*100</f>
        <v>24001810</v>
      </c>
      <c r="G10" s="28">
        <f t="shared" ref="G10:G20" si="2">+D10/F10</f>
        <v>0.4747925919043039</v>
      </c>
      <c r="H10" s="28">
        <f t="shared" ref="H10:H20" si="3">+G10*$D$26</f>
        <v>9.2605897850355472</v>
      </c>
    </row>
    <row r="11" spans="1:8" x14ac:dyDescent="0.2">
      <c r="A11" s="24">
        <v>45717</v>
      </c>
      <c r="B11" s="25">
        <v>10844458</v>
      </c>
      <c r="C11" s="26">
        <v>1.0793870967741934</v>
      </c>
      <c r="D11" s="27">
        <f t="shared" si="0"/>
        <v>11705368.036709676</v>
      </c>
      <c r="E11" s="49">
        <v>236629.45</v>
      </c>
      <c r="F11" s="50">
        <f t="shared" si="1"/>
        <v>23662945</v>
      </c>
      <c r="G11" s="28">
        <f t="shared" si="2"/>
        <v>0.49467080436140454</v>
      </c>
      <c r="H11" s="28">
        <f t="shared" si="3"/>
        <v>9.6483042826157792</v>
      </c>
    </row>
    <row r="12" spans="1:8" x14ac:dyDescent="0.2">
      <c r="A12" s="24">
        <v>45748</v>
      </c>
      <c r="B12" s="25">
        <v>12523396</v>
      </c>
      <c r="C12" s="26">
        <v>1.1232216666666668</v>
      </c>
      <c r="D12" s="27">
        <f t="shared" si="0"/>
        <v>14066549.727446668</v>
      </c>
      <c r="E12" s="49">
        <v>269099.65999999997</v>
      </c>
      <c r="F12" s="50">
        <f t="shared" si="1"/>
        <v>26909965.999999996</v>
      </c>
      <c r="G12" s="28">
        <f t="shared" si="2"/>
        <v>0.52272640282959371</v>
      </c>
      <c r="H12" s="28">
        <f t="shared" si="3"/>
        <v>10.19551456562697</v>
      </c>
    </row>
    <row r="13" spans="1:8" x14ac:dyDescent="0.2">
      <c r="A13" s="24">
        <v>45778</v>
      </c>
      <c r="B13" s="25">
        <v>9754334</v>
      </c>
      <c r="C13" s="26">
        <v>1.1281112903225807</v>
      </c>
      <c r="D13" s="27">
        <f t="shared" si="0"/>
        <v>11003974.31497742</v>
      </c>
      <c r="E13" s="49">
        <v>210972.11</v>
      </c>
      <c r="F13" s="50">
        <f t="shared" si="1"/>
        <v>21097211</v>
      </c>
      <c r="G13" s="28">
        <f t="shared" si="2"/>
        <v>0.52158431344206679</v>
      </c>
      <c r="H13" s="28">
        <f t="shared" si="3"/>
        <v>10.173238688757642</v>
      </c>
    </row>
    <row r="14" spans="1:8" x14ac:dyDescent="0.2">
      <c r="A14" s="24">
        <v>45809</v>
      </c>
      <c r="B14" s="25">
        <v>12818556</v>
      </c>
      <c r="C14" s="26">
        <v>1.1527366666666667</v>
      </c>
      <c r="D14" s="27">
        <f t="shared" si="0"/>
        <v>14776419.514920002</v>
      </c>
      <c r="E14" s="49">
        <v>279772.81</v>
      </c>
      <c r="F14" s="50">
        <f t="shared" si="1"/>
        <v>27977281</v>
      </c>
      <c r="G14" s="28">
        <f t="shared" si="2"/>
        <v>0.52815781186599231</v>
      </c>
      <c r="H14" s="28">
        <f t="shared" si="3"/>
        <v>10.301451456594638</v>
      </c>
    </row>
    <row r="15" spans="1:8" x14ac:dyDescent="0.2">
      <c r="A15" s="24">
        <v>45839</v>
      </c>
      <c r="B15" s="25">
        <v>10854610</v>
      </c>
      <c r="C15" s="26">
        <v>1.1682370967741935</v>
      </c>
      <c r="D15" s="27">
        <f>+B15*C15</f>
        <v>12680758.073016129</v>
      </c>
      <c r="E15" s="49">
        <v>236968.55</v>
      </c>
      <c r="F15" s="50">
        <f>+E15*100</f>
        <v>23696855</v>
      </c>
      <c r="G15" s="28">
        <f>+D15/F15</f>
        <v>0.535124094442749</v>
      </c>
      <c r="H15" s="28">
        <f>+G15*$D$26</f>
        <v>10.437325281018138</v>
      </c>
    </row>
    <row r="16" spans="1:8" x14ac:dyDescent="0.2">
      <c r="A16" s="24">
        <v>45870</v>
      </c>
      <c r="B16" s="25">
        <v>9286656</v>
      </c>
      <c r="C16" s="26">
        <v>1.1649951612903224</v>
      </c>
      <c r="D16" s="27">
        <f t="shared" si="0"/>
        <v>10818909.304567741</v>
      </c>
      <c r="E16" s="49">
        <v>203143.47</v>
      </c>
      <c r="F16" s="50">
        <f t="shared" si="1"/>
        <v>20314347</v>
      </c>
      <c r="G16" s="28">
        <f t="shared" si="2"/>
        <v>0.5325748006848432</v>
      </c>
      <c r="H16" s="28">
        <f t="shared" si="3"/>
        <v>10.387602593393991</v>
      </c>
    </row>
    <row r="17" spans="1:8" x14ac:dyDescent="0.2">
      <c r="A17" s="24">
        <v>45901</v>
      </c>
      <c r="B17" s="25">
        <v>8690123</v>
      </c>
      <c r="C17" s="26">
        <v>1.1732733333333336</v>
      </c>
      <c r="D17" s="27">
        <f t="shared" si="0"/>
        <v>10195889.579286668</v>
      </c>
      <c r="E17" s="49">
        <v>190868</v>
      </c>
      <c r="F17" s="50">
        <f t="shared" si="1"/>
        <v>19086800</v>
      </c>
      <c r="G17" s="28">
        <f t="shared" si="2"/>
        <v>0.53418538357852907</v>
      </c>
      <c r="H17" s="28">
        <f t="shared" si="3"/>
        <v>10.419016199561263</v>
      </c>
    </row>
    <row r="18" spans="1:8" x14ac:dyDescent="0.2">
      <c r="A18" s="24">
        <v>45931</v>
      </c>
      <c r="B18" s="25">
        <v>9099055</v>
      </c>
      <c r="C18" s="26">
        <v>1.1641983870967743</v>
      </c>
      <c r="D18" s="27">
        <f t="shared" si="0"/>
        <v>10593105.15510484</v>
      </c>
      <c r="E18" s="49">
        <v>200157.05</v>
      </c>
      <c r="F18" s="50">
        <f t="shared" si="1"/>
        <v>20015705</v>
      </c>
      <c r="G18" s="28">
        <f t="shared" si="2"/>
        <v>0.52923967230256641</v>
      </c>
      <c r="H18" s="28">
        <f t="shared" si="3"/>
        <v>10.322552598184883</v>
      </c>
    </row>
    <row r="19" spans="1:8" x14ac:dyDescent="0.2">
      <c r="A19" s="24">
        <v>45962</v>
      </c>
      <c r="B19" s="25">
        <v>10746182</v>
      </c>
      <c r="C19" s="26">
        <v>1.1562866666666667</v>
      </c>
      <c r="D19" s="27">
        <f t="shared" si="0"/>
        <v>12425666.964173334</v>
      </c>
      <c r="E19" s="49">
        <v>238073.2</v>
      </c>
      <c r="F19" s="50">
        <f t="shared" si="1"/>
        <v>23807320</v>
      </c>
      <c r="G19" s="28">
        <f t="shared" si="2"/>
        <v>0.52192632199564393</v>
      </c>
      <c r="H19" s="28">
        <f t="shared" si="3"/>
        <v>10.179909392917006</v>
      </c>
    </row>
    <row r="20" spans="1:8" x14ac:dyDescent="0.2">
      <c r="A20" s="24">
        <v>45992</v>
      </c>
      <c r="B20" s="25">
        <v>8191267</v>
      </c>
      <c r="C20" s="26">
        <v>1.1715225806451615</v>
      </c>
      <c r="D20" s="27">
        <f t="shared" si="0"/>
        <v>9596254.2545935493</v>
      </c>
      <c r="E20" s="49">
        <v>179646.17</v>
      </c>
      <c r="F20" s="50">
        <f t="shared" si="1"/>
        <v>17964617</v>
      </c>
      <c r="G20" s="28">
        <f t="shared" si="2"/>
        <v>0.53417527657803943</v>
      </c>
      <c r="H20" s="28">
        <f t="shared" si="3"/>
        <v>10.41881906761968</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70DBF76B-B4F1-4C22-B423-55D83ED91DDC}"/>
    <hyperlink ref="B33" r:id="rId1" xr:uid="{EC544F8A-E2B8-4698-96EE-3C46CD96AEFD}"/>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79998168889431442"/>
  </sheetPr>
  <dimension ref="A2:H41"/>
  <sheetViews>
    <sheetView showGridLines="0" workbookViewId="0">
      <selection activeCell="L27" sqref="L27"/>
    </sheetView>
  </sheetViews>
  <sheetFormatPr baseColWidth="10" defaultColWidth="11.42578125" defaultRowHeight="12" x14ac:dyDescent="0.2"/>
  <cols>
    <col min="1" max="1" width="7.5703125"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146</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106313</v>
      </c>
      <c r="C9" s="26">
        <v>1.0348241935483871</v>
      </c>
      <c r="D9" s="27">
        <f>+B9*C9</f>
        <v>110015.26448870967</v>
      </c>
      <c r="E9" s="31">
        <v>1407.53</v>
      </c>
      <c r="F9" s="31">
        <f>+E9*100</f>
        <v>140753</v>
      </c>
      <c r="G9" s="28">
        <f>IFERROR(D9/F9,0)</f>
        <v>0.78161932242090515</v>
      </c>
      <c r="H9" s="28">
        <f>+G9*$D$26</f>
        <v>15.245090248704505</v>
      </c>
    </row>
    <row r="10" spans="1:8" x14ac:dyDescent="0.2">
      <c r="A10" s="24">
        <v>45689</v>
      </c>
      <c r="B10" s="25">
        <v>45794</v>
      </c>
      <c r="C10" s="26">
        <v>1.0416982142857141</v>
      </c>
      <c r="D10" s="27">
        <f t="shared" ref="D10:D20" si="0">+B10*C10</f>
        <v>47703.528024999992</v>
      </c>
      <c r="E10" s="31">
        <v>589.82000000000005</v>
      </c>
      <c r="F10" s="31">
        <f t="shared" ref="F10:F20" si="1">+E10*100</f>
        <v>58982.000000000007</v>
      </c>
      <c r="G10" s="28">
        <f t="shared" ref="G10:G12" si="2">IFERROR(D10/F10,0)</f>
        <v>0.80878112008748404</v>
      </c>
      <c r="H10" s="28">
        <f t="shared" ref="H10:H20" si="3">+G10*$D$26</f>
        <v>15.774867398355189</v>
      </c>
    </row>
    <row r="11" spans="1:8" x14ac:dyDescent="0.2">
      <c r="A11" s="24">
        <v>45717</v>
      </c>
      <c r="B11" s="25">
        <v>0</v>
      </c>
      <c r="C11" s="26">
        <v>1.0793870967741934</v>
      </c>
      <c r="D11" s="27">
        <f t="shared" si="0"/>
        <v>0</v>
      </c>
      <c r="E11" s="31">
        <v>0</v>
      </c>
      <c r="F11" s="50">
        <f t="shared" si="1"/>
        <v>0</v>
      </c>
      <c r="G11" s="28">
        <f t="shared" si="2"/>
        <v>0</v>
      </c>
      <c r="H11" s="28">
        <f t="shared" si="3"/>
        <v>0</v>
      </c>
    </row>
    <row r="12" spans="1:8" x14ac:dyDescent="0.2">
      <c r="A12" s="24">
        <v>45748</v>
      </c>
      <c r="B12" s="25">
        <v>0</v>
      </c>
      <c r="C12" s="26">
        <v>1.1232216666666668</v>
      </c>
      <c r="D12" s="27">
        <f t="shared" si="0"/>
        <v>0</v>
      </c>
      <c r="E12" s="31">
        <v>0</v>
      </c>
      <c r="F12" s="50">
        <f t="shared" si="1"/>
        <v>0</v>
      </c>
      <c r="G12" s="28">
        <f t="shared" si="2"/>
        <v>0</v>
      </c>
      <c r="H12" s="28">
        <f t="shared" si="3"/>
        <v>0</v>
      </c>
    </row>
    <row r="13" spans="1:8" x14ac:dyDescent="0.2">
      <c r="A13" s="24">
        <v>45778</v>
      </c>
      <c r="B13" s="25">
        <v>0</v>
      </c>
      <c r="C13" s="26">
        <v>1.1281112903225807</v>
      </c>
      <c r="D13" s="27">
        <f t="shared" si="0"/>
        <v>0</v>
      </c>
      <c r="E13" s="51">
        <v>0</v>
      </c>
      <c r="F13" s="50">
        <f t="shared" si="1"/>
        <v>0</v>
      </c>
      <c r="G13" s="28">
        <f t="shared" ref="G13:G20" si="4">IFERROR(D13/F13,0)</f>
        <v>0</v>
      </c>
      <c r="H13" s="28">
        <f t="shared" si="3"/>
        <v>0</v>
      </c>
    </row>
    <row r="14" spans="1:8" x14ac:dyDescent="0.2">
      <c r="A14" s="24">
        <v>45809</v>
      </c>
      <c r="B14" s="25">
        <v>0</v>
      </c>
      <c r="C14" s="26">
        <v>1.1527366666666667</v>
      </c>
      <c r="D14" s="27">
        <f t="shared" si="0"/>
        <v>0</v>
      </c>
      <c r="E14" s="51">
        <v>0</v>
      </c>
      <c r="F14" s="50">
        <f t="shared" si="1"/>
        <v>0</v>
      </c>
      <c r="G14" s="28">
        <f t="shared" si="4"/>
        <v>0</v>
      </c>
      <c r="H14" s="28">
        <f t="shared" si="3"/>
        <v>0</v>
      </c>
    </row>
    <row r="15" spans="1:8" x14ac:dyDescent="0.2">
      <c r="A15" s="24">
        <v>45839</v>
      </c>
      <c r="B15" s="25">
        <v>0</v>
      </c>
      <c r="C15" s="26">
        <v>1.1682370967741935</v>
      </c>
      <c r="D15" s="27">
        <f>+B15*C15</f>
        <v>0</v>
      </c>
      <c r="E15" s="51">
        <v>0</v>
      </c>
      <c r="F15" s="50">
        <f>+E15*100</f>
        <v>0</v>
      </c>
      <c r="G15" s="28">
        <f t="shared" si="4"/>
        <v>0</v>
      </c>
      <c r="H15" s="28">
        <f t="shared" si="3"/>
        <v>0</v>
      </c>
    </row>
    <row r="16" spans="1:8" x14ac:dyDescent="0.2">
      <c r="A16" s="24">
        <v>45870</v>
      </c>
      <c r="B16" s="25">
        <v>0</v>
      </c>
      <c r="C16" s="26">
        <v>1.1649951612903224</v>
      </c>
      <c r="D16" s="27">
        <f t="shared" si="0"/>
        <v>0</v>
      </c>
      <c r="E16" s="51">
        <v>0</v>
      </c>
      <c r="F16" s="50">
        <f t="shared" si="1"/>
        <v>0</v>
      </c>
      <c r="G16" s="28">
        <f t="shared" si="4"/>
        <v>0</v>
      </c>
      <c r="H16" s="28">
        <f t="shared" si="3"/>
        <v>0</v>
      </c>
    </row>
    <row r="17" spans="1:8" x14ac:dyDescent="0.2">
      <c r="A17" s="24">
        <v>45901</v>
      </c>
      <c r="B17" s="25">
        <v>0</v>
      </c>
      <c r="C17" s="26">
        <v>1.1732733333333336</v>
      </c>
      <c r="D17" s="27">
        <f t="shared" si="0"/>
        <v>0</v>
      </c>
      <c r="E17" s="51">
        <v>0</v>
      </c>
      <c r="F17" s="52">
        <f t="shared" si="1"/>
        <v>0</v>
      </c>
      <c r="G17" s="28">
        <f t="shared" si="4"/>
        <v>0</v>
      </c>
      <c r="H17" s="28">
        <f t="shared" si="3"/>
        <v>0</v>
      </c>
    </row>
    <row r="18" spans="1:8" x14ac:dyDescent="0.2">
      <c r="A18" s="24">
        <v>45931</v>
      </c>
      <c r="B18" s="25">
        <v>0</v>
      </c>
      <c r="C18" s="26">
        <v>1.1641983870967743</v>
      </c>
      <c r="D18" s="27">
        <f t="shared" si="0"/>
        <v>0</v>
      </c>
      <c r="E18" s="51">
        <v>0</v>
      </c>
      <c r="F18" s="52">
        <f t="shared" si="1"/>
        <v>0</v>
      </c>
      <c r="G18" s="28">
        <f t="shared" si="4"/>
        <v>0</v>
      </c>
      <c r="H18" s="28">
        <f t="shared" si="3"/>
        <v>0</v>
      </c>
    </row>
    <row r="19" spans="1:8" x14ac:dyDescent="0.2">
      <c r="A19" s="24">
        <v>45962</v>
      </c>
      <c r="B19" s="25">
        <v>0</v>
      </c>
      <c r="C19" s="26">
        <v>1.1562866666666667</v>
      </c>
      <c r="D19" s="27">
        <f t="shared" si="0"/>
        <v>0</v>
      </c>
      <c r="E19" s="51">
        <v>0</v>
      </c>
      <c r="F19" s="52">
        <f t="shared" si="1"/>
        <v>0</v>
      </c>
      <c r="G19" s="28">
        <f t="shared" si="4"/>
        <v>0</v>
      </c>
      <c r="H19" s="28">
        <f t="shared" si="3"/>
        <v>0</v>
      </c>
    </row>
    <row r="20" spans="1:8" x14ac:dyDescent="0.2">
      <c r="A20" s="24">
        <v>45992</v>
      </c>
      <c r="B20" s="25">
        <v>0</v>
      </c>
      <c r="C20" s="26">
        <v>1.1715225806451615</v>
      </c>
      <c r="D20" s="27">
        <f t="shared" si="0"/>
        <v>0</v>
      </c>
      <c r="E20" s="51">
        <v>0</v>
      </c>
      <c r="F20" s="52">
        <f t="shared" si="1"/>
        <v>0</v>
      </c>
      <c r="G20" s="28">
        <f t="shared" si="4"/>
        <v>0</v>
      </c>
      <c r="H20" s="28">
        <f t="shared" si="3"/>
        <v>0</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8" spans="2:2" x14ac:dyDescent="0.2">
      <c r="B38" s="123" t="s">
        <v>585</v>
      </c>
    </row>
    <row r="39" spans="2:2" x14ac:dyDescent="0.2">
      <c r="B39" s="13" t="s">
        <v>586</v>
      </c>
    </row>
    <row r="41" spans="2:2" ht="15" x14ac:dyDescent="0.25">
      <c r="B41" s="6" t="s">
        <v>584</v>
      </c>
    </row>
  </sheetData>
  <hyperlinks>
    <hyperlink ref="A2" location="Índice!A1" display="Índice" xr:uid="{B3BE046A-7554-433D-B228-BEC4A5F37E70}"/>
    <hyperlink ref="B41" r:id="rId1" xr:uid="{E41E9063-5A9E-4CC4-8C60-A01CD2EFC3A0}"/>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79998168889431442"/>
  </sheetPr>
  <dimension ref="A2:H33"/>
  <sheetViews>
    <sheetView showGridLines="0" workbookViewId="0"/>
  </sheetViews>
  <sheetFormatPr baseColWidth="10" defaultColWidth="11.42578125" defaultRowHeight="12" x14ac:dyDescent="0.2"/>
  <cols>
    <col min="1" max="1" width="10" style="13" customWidth="1"/>
    <col min="2" max="2" width="16.7109375" style="13" customWidth="1"/>
    <col min="3" max="3" width="13.28515625" style="13" customWidth="1"/>
    <col min="4" max="4" width="17.42578125" style="13" customWidth="1"/>
    <col min="5" max="5" width="13.85546875" style="13" customWidth="1"/>
    <col min="6" max="6" width="13.5703125" style="13" bestFit="1" customWidth="1"/>
    <col min="7" max="7" width="14.140625" style="13" customWidth="1"/>
    <col min="8" max="16384" width="11.42578125" style="13"/>
  </cols>
  <sheetData>
    <row r="2" spans="1:8" ht="15" x14ac:dyDescent="0.25">
      <c r="A2" s="10" t="s">
        <v>23</v>
      </c>
    </row>
    <row r="5" spans="1:8" s="9" customFormat="1" ht="15" x14ac:dyDescent="0.25">
      <c r="A5" s="21" t="s">
        <v>130</v>
      </c>
    </row>
    <row r="6" spans="1:8" x14ac:dyDescent="0.2">
      <c r="A6" s="13" t="s">
        <v>118</v>
      </c>
    </row>
    <row r="7" spans="1:8" s="17" customFormat="1" x14ac:dyDescent="0.25"/>
    <row r="8" spans="1:8" ht="72" x14ac:dyDescent="0.2">
      <c r="A8" s="22" t="s">
        <v>49</v>
      </c>
      <c r="B8" s="23" t="s">
        <v>583</v>
      </c>
      <c r="C8" s="23" t="s">
        <v>119</v>
      </c>
      <c r="D8" s="23" t="s">
        <v>120</v>
      </c>
      <c r="E8" s="23" t="s">
        <v>121</v>
      </c>
      <c r="F8" s="23" t="s">
        <v>122</v>
      </c>
      <c r="G8" s="23" t="s">
        <v>123</v>
      </c>
      <c r="H8" s="23" t="s">
        <v>124</v>
      </c>
    </row>
    <row r="9" spans="1:8" x14ac:dyDescent="0.2">
      <c r="A9" s="24">
        <v>45658</v>
      </c>
      <c r="B9" s="25">
        <v>163222</v>
      </c>
      <c r="C9" s="26">
        <v>1.0348241935483871</v>
      </c>
      <c r="D9" s="53">
        <f>+B9*C9</f>
        <v>168906.07451935482</v>
      </c>
      <c r="E9" s="49">
        <v>1211.3</v>
      </c>
      <c r="F9" s="50">
        <f>+E9*100</f>
        <v>121130</v>
      </c>
      <c r="G9" s="28">
        <f>+D9/F9</f>
        <v>1.3944198342223628</v>
      </c>
      <c r="H9" s="28">
        <f>+G9*$D$26</f>
        <v>27.197454831926411</v>
      </c>
    </row>
    <row r="10" spans="1:8" x14ac:dyDescent="0.2">
      <c r="A10" s="24">
        <v>45689</v>
      </c>
      <c r="B10" s="25">
        <v>461886</v>
      </c>
      <c r="C10" s="26">
        <v>1.0416982142857141</v>
      </c>
      <c r="D10" s="53">
        <f t="shared" ref="D10:D20" si="0">+B10*C10</f>
        <v>481145.82140357135</v>
      </c>
      <c r="E10" s="49">
        <v>5420.55</v>
      </c>
      <c r="F10" s="50">
        <f t="shared" ref="F10:F20" si="1">+E10*100</f>
        <v>542055</v>
      </c>
      <c r="G10" s="28">
        <f t="shared" ref="G10:G20" si="2">+D10/F10</f>
        <v>0.88763284427515909</v>
      </c>
      <c r="H10" s="28">
        <f t="shared" ref="H10:H20" si="3">+G10*$D$26</f>
        <v>17.312830466852269</v>
      </c>
    </row>
    <row r="11" spans="1:8" x14ac:dyDescent="0.2">
      <c r="A11" s="24">
        <v>45717</v>
      </c>
      <c r="B11" s="25">
        <v>912607</v>
      </c>
      <c r="C11" s="26">
        <v>1.0793870967741934</v>
      </c>
      <c r="D11" s="53">
        <f t="shared" si="0"/>
        <v>985056.22022580635</v>
      </c>
      <c r="E11" s="49">
        <v>10985.61</v>
      </c>
      <c r="F11" s="50">
        <f t="shared" si="1"/>
        <v>1098561</v>
      </c>
      <c r="G11" s="28">
        <f t="shared" si="2"/>
        <v>0.89667867348814168</v>
      </c>
      <c r="H11" s="28">
        <f t="shared" si="3"/>
        <v>17.489264798464177</v>
      </c>
    </row>
    <row r="12" spans="1:8" x14ac:dyDescent="0.2">
      <c r="A12" s="24">
        <v>45748</v>
      </c>
      <c r="B12" s="25">
        <v>551276</v>
      </c>
      <c r="C12" s="26">
        <v>1.1232216666666668</v>
      </c>
      <c r="D12" s="53">
        <f t="shared" si="0"/>
        <v>619205.14751333336</v>
      </c>
      <c r="E12" s="49">
        <v>6335.71</v>
      </c>
      <c r="F12" s="50">
        <f t="shared" si="1"/>
        <v>633571</v>
      </c>
      <c r="G12" s="28">
        <f t="shared" si="2"/>
        <v>0.977325583894044</v>
      </c>
      <c r="H12" s="28">
        <f t="shared" si="3"/>
        <v>19.062242067768548</v>
      </c>
    </row>
    <row r="13" spans="1:8" x14ac:dyDescent="0.2">
      <c r="A13" s="24">
        <v>45778</v>
      </c>
      <c r="B13" s="25">
        <v>626116</v>
      </c>
      <c r="C13" s="26">
        <v>1.1281112903225807</v>
      </c>
      <c r="D13" s="53">
        <f t="shared" si="0"/>
        <v>706328.52865161293</v>
      </c>
      <c r="E13" s="49">
        <v>8114.43</v>
      </c>
      <c r="F13" s="50">
        <f t="shared" si="1"/>
        <v>811443</v>
      </c>
      <c r="G13" s="28">
        <f t="shared" si="2"/>
        <v>0.87045982114777365</v>
      </c>
      <c r="H13" s="28">
        <f t="shared" si="3"/>
        <v>16.977879321313548</v>
      </c>
    </row>
    <row r="14" spans="1:8" x14ac:dyDescent="0.2">
      <c r="A14" s="24">
        <v>45809</v>
      </c>
      <c r="B14" s="25">
        <v>982649</v>
      </c>
      <c r="C14" s="26">
        <v>1.1527366666666667</v>
      </c>
      <c r="D14" s="53">
        <f t="shared" si="0"/>
        <v>1132735.5327633333</v>
      </c>
      <c r="E14" s="49">
        <v>13089.82</v>
      </c>
      <c r="F14" s="50">
        <f t="shared" si="1"/>
        <v>1308982</v>
      </c>
      <c r="G14" s="28">
        <f t="shared" si="2"/>
        <v>0.86535608034589728</v>
      </c>
      <c r="H14" s="28">
        <f t="shared" si="3"/>
        <v>16.878333433822423</v>
      </c>
    </row>
    <row r="15" spans="1:8" x14ac:dyDescent="0.2">
      <c r="A15" s="24">
        <v>45839</v>
      </c>
      <c r="B15" s="25">
        <v>1434638</v>
      </c>
      <c r="C15" s="26">
        <v>1.1682370967741935</v>
      </c>
      <c r="D15" s="53">
        <f>+B15*C15</f>
        <v>1675997.3320419355</v>
      </c>
      <c r="E15" s="49">
        <v>19578.919999999998</v>
      </c>
      <c r="F15" s="50">
        <f>+E15*100</f>
        <v>1957891.9999999998</v>
      </c>
      <c r="G15" s="28">
        <f>+D15/F15</f>
        <v>0.85602133929855972</v>
      </c>
      <c r="H15" s="28">
        <f>+G15*$D$26</f>
        <v>16.696264022751347</v>
      </c>
    </row>
    <row r="16" spans="1:8" x14ac:dyDescent="0.2">
      <c r="A16" s="24">
        <v>45870</v>
      </c>
      <c r="B16" s="25">
        <v>1116633</v>
      </c>
      <c r="C16" s="26">
        <v>1.1649951612903224</v>
      </c>
      <c r="D16" s="53">
        <f t="shared" si="0"/>
        <v>1300872.0419370965</v>
      </c>
      <c r="E16" s="49">
        <v>14827.99</v>
      </c>
      <c r="F16" s="50">
        <f t="shared" si="1"/>
        <v>1482799</v>
      </c>
      <c r="G16" s="28">
        <f t="shared" si="2"/>
        <v>0.87730841600048048</v>
      </c>
      <c r="H16" s="28">
        <f t="shared" si="3"/>
        <v>17.111457706099312</v>
      </c>
    </row>
    <row r="17" spans="1:8" x14ac:dyDescent="0.2">
      <c r="A17" s="24">
        <v>45901</v>
      </c>
      <c r="B17" s="25">
        <v>603607</v>
      </c>
      <c r="C17" s="26">
        <v>1.1732733333333336</v>
      </c>
      <c r="D17" s="53">
        <f t="shared" si="0"/>
        <v>708195.99691333354</v>
      </c>
      <c r="E17" s="49">
        <v>7288.75</v>
      </c>
      <c r="F17" s="50">
        <f t="shared" si="1"/>
        <v>728875</v>
      </c>
      <c r="G17" s="28">
        <f t="shared" si="2"/>
        <v>0.97162887588864144</v>
      </c>
      <c r="H17" s="28">
        <f t="shared" si="3"/>
        <v>18.951130654358387</v>
      </c>
    </row>
    <row r="18" spans="1:8" x14ac:dyDescent="0.2">
      <c r="A18" s="24">
        <v>45931</v>
      </c>
      <c r="B18" s="25">
        <v>350918</v>
      </c>
      <c r="C18" s="26">
        <v>1.1641983870967743</v>
      </c>
      <c r="D18" s="53">
        <f t="shared" si="0"/>
        <v>408538.16960322583</v>
      </c>
      <c r="E18" s="49">
        <v>4342.42</v>
      </c>
      <c r="F18" s="50">
        <f t="shared" si="1"/>
        <v>434242</v>
      </c>
      <c r="G18" s="28">
        <f t="shared" si="2"/>
        <v>0.94080759024513017</v>
      </c>
      <c r="H18" s="28">
        <f t="shared" si="3"/>
        <v>18.349977039372138</v>
      </c>
    </row>
    <row r="19" spans="1:8" x14ac:dyDescent="0.2">
      <c r="A19" s="24">
        <v>45962</v>
      </c>
      <c r="B19" s="25">
        <v>327751</v>
      </c>
      <c r="C19" s="26">
        <v>1.1562866666666667</v>
      </c>
      <c r="D19" s="53">
        <f t="shared" si="0"/>
        <v>378974.11128666665</v>
      </c>
      <c r="E19" s="49">
        <v>3778.19</v>
      </c>
      <c r="F19" s="50">
        <f t="shared" si="1"/>
        <v>377819</v>
      </c>
      <c r="G19" s="28">
        <f t="shared" si="2"/>
        <v>1.0030573139166286</v>
      </c>
      <c r="H19" s="28">
        <f t="shared" si="3"/>
        <v>19.564126470056078</v>
      </c>
    </row>
    <row r="20" spans="1:8" x14ac:dyDescent="0.2">
      <c r="A20" s="24">
        <v>45992</v>
      </c>
      <c r="B20" s="25">
        <v>677542</v>
      </c>
      <c r="C20" s="26">
        <v>1.1715225806451615</v>
      </c>
      <c r="D20" s="53">
        <f t="shared" si="0"/>
        <v>793755.75233548402</v>
      </c>
      <c r="E20" s="49">
        <v>6985.57</v>
      </c>
      <c r="F20" s="50">
        <f t="shared" si="1"/>
        <v>698557</v>
      </c>
      <c r="G20" s="28">
        <f t="shared" si="2"/>
        <v>1.1362791473501577</v>
      </c>
      <c r="H20" s="28">
        <f t="shared" si="3"/>
        <v>22.162551068237057</v>
      </c>
    </row>
    <row r="22" spans="1:8" x14ac:dyDescent="0.2">
      <c r="A22" s="29" t="s">
        <v>52</v>
      </c>
      <c r="B22" s="13" t="s">
        <v>125</v>
      </c>
    </row>
    <row r="23" spans="1:8" x14ac:dyDescent="0.2">
      <c r="A23" s="16" t="s">
        <v>53</v>
      </c>
      <c r="B23" s="18" t="s">
        <v>54</v>
      </c>
      <c r="C23" s="17"/>
      <c r="D23" s="17"/>
    </row>
    <row r="24" spans="1:8" x14ac:dyDescent="0.2">
      <c r="A24" s="19"/>
      <c r="B24" s="18" t="s">
        <v>55</v>
      </c>
      <c r="C24" s="17"/>
      <c r="D24" s="20">
        <v>43</v>
      </c>
    </row>
    <row r="25" spans="1:8" x14ac:dyDescent="0.2">
      <c r="A25" s="19"/>
      <c r="B25" s="18" t="s">
        <v>56</v>
      </c>
      <c r="C25" s="17"/>
      <c r="D25" s="20">
        <v>2.2046199999999998</v>
      </c>
    </row>
    <row r="26" spans="1:8" x14ac:dyDescent="0.2">
      <c r="A26" s="19"/>
      <c r="B26" s="18" t="s">
        <v>57</v>
      </c>
      <c r="C26" s="17"/>
      <c r="D26" s="20">
        <f>+D24/D25</f>
        <v>19.504495105732509</v>
      </c>
    </row>
    <row r="27" spans="1:8" x14ac:dyDescent="0.2">
      <c r="A27" s="30" t="s">
        <v>58</v>
      </c>
      <c r="B27" s="18" t="s">
        <v>126</v>
      </c>
    </row>
    <row r="30" spans="1:8" x14ac:dyDescent="0.2">
      <c r="B30" s="123" t="s">
        <v>585</v>
      </c>
    </row>
    <row r="31" spans="1:8" x14ac:dyDescent="0.2">
      <c r="B31" s="13" t="s">
        <v>586</v>
      </c>
    </row>
    <row r="33" spans="2:2" ht="15" x14ac:dyDescent="0.25">
      <c r="B33" s="6" t="s">
        <v>584</v>
      </c>
    </row>
  </sheetData>
  <hyperlinks>
    <hyperlink ref="A2" location="Índice!A1" display="Índice" xr:uid="{6D888090-D87F-4105-9C77-619F67E50388}"/>
    <hyperlink ref="B33" r:id="rId1" xr:uid="{F7F5C900-1ADE-4440-8C44-9900AA4FA6A7}"/>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56</vt:i4>
      </vt:variant>
    </vt:vector>
  </HeadingPairs>
  <TitlesOfParts>
    <vt:vector size="56" baseType="lpstr">
      <vt:lpstr>Índice</vt:lpstr>
      <vt:lpstr>F. Rusa</vt:lpstr>
      <vt:lpstr>USA - USDA</vt:lpstr>
      <vt:lpstr>Bélgica (incluido Luxemburgo)</vt:lpstr>
      <vt:lpstr>Bulgaria</vt:lpstr>
      <vt:lpstr>Dinamarca</vt:lpstr>
      <vt:lpstr>Alemania</vt:lpstr>
      <vt:lpstr>Irlanda</vt:lpstr>
      <vt:lpstr>España</vt:lpstr>
      <vt:lpstr>Francia</vt:lpstr>
      <vt:lpstr>Croacia</vt:lpstr>
      <vt:lpstr>Italia</vt:lpstr>
      <vt:lpstr>Chipre</vt:lpstr>
      <vt:lpstr>Lituania</vt:lpstr>
      <vt:lpstr>Malta</vt:lpstr>
      <vt:lpstr>Países Bajos</vt:lpstr>
      <vt:lpstr>Polonia</vt:lpstr>
      <vt:lpstr>Portugal</vt:lpstr>
      <vt:lpstr>Rumania</vt:lpstr>
      <vt:lpstr>Eslovenia</vt:lpstr>
      <vt:lpstr>Finlandia</vt:lpstr>
      <vt:lpstr>Suecia</vt:lpstr>
      <vt:lpstr>Grecia</vt:lpstr>
      <vt:lpstr>Austria</vt:lpstr>
      <vt:lpstr>Argentina</vt:lpstr>
      <vt:lpstr>Chile</vt:lpstr>
      <vt:lpstr>China</vt:lpstr>
      <vt:lpstr>Japón</vt:lpstr>
      <vt:lpstr>Reino Unido</vt:lpstr>
      <vt:lpstr>Marruecos</vt:lpstr>
      <vt:lpstr>Noruega</vt:lpstr>
      <vt:lpstr>Turquía</vt:lpstr>
      <vt:lpstr>Hong Kong</vt:lpstr>
      <vt:lpstr>Canadá</vt:lpstr>
      <vt:lpstr>Nueva Zelanda</vt:lpstr>
      <vt:lpstr>Egipto</vt:lpstr>
      <vt:lpstr>Ucrania</vt:lpstr>
      <vt:lpstr>Georgia</vt:lpstr>
      <vt:lpstr>Montenegro</vt:lpstr>
      <vt:lpstr>Kirguistán</vt:lpstr>
      <vt:lpstr>Datos Originales FR</vt:lpstr>
      <vt:lpstr>Datos Originales USA</vt:lpstr>
      <vt:lpstr>Data Original UE</vt:lpstr>
      <vt:lpstr>Data Original Argentina</vt:lpstr>
      <vt:lpstr>Data Original Chile</vt:lpstr>
      <vt:lpstr>Data Original China</vt:lpstr>
      <vt:lpstr>Data Original Japón</vt:lpstr>
      <vt:lpstr>Data Original Reino Unido</vt:lpstr>
      <vt:lpstr>Data Original Marruecos</vt:lpstr>
      <vt:lpstr>Data Original Noruega</vt:lpstr>
      <vt:lpstr>Datos Originales COMTRADE</vt:lpstr>
      <vt:lpstr>Tipo de Cambio UE</vt:lpstr>
      <vt:lpstr>Tipo de Cambio Japón</vt:lpstr>
      <vt:lpstr>Tipo de Cambio UK</vt:lpstr>
      <vt:lpstr>Tipo de Cambio Marruecos</vt:lpstr>
      <vt:lpstr>Tipo de Cambio Noruega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Fierro Piñeiros, Carlos Alberto</dc:creator>
  <cp:lastModifiedBy>Medina Santana, Maria Veronica</cp:lastModifiedBy>
  <cp:lastPrinted>2026-03-30T15:15:07Z</cp:lastPrinted>
  <dcterms:created xsi:type="dcterms:W3CDTF">2022-03-16T14:33:56Z</dcterms:created>
  <dcterms:modified xsi:type="dcterms:W3CDTF">2026-03-30T15:15:12Z</dcterms:modified>
</cp:coreProperties>
</file>